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440" windowHeight="10035" activeTab="2"/>
  </bookViews>
  <sheets>
    <sheet name="városi adók" sheetId="4" r:id="rId1"/>
    <sheet name="adatok" sheetId="1" r:id="rId2"/>
    <sheet name="kérdések" sheetId="2" r:id="rId3"/>
    <sheet name="kritérium" sheetId="3" r:id="rId4"/>
  </sheets>
  <definedNames>
    <definedName name="adó_név">adatok!$I$1:$K$151</definedName>
    <definedName name="dolgozók">adatok!$A$1:$J$151</definedName>
    <definedName name="gyerek">kritérium!$C$1:$C$2</definedName>
    <definedName name="Győr">kritérium!$A$1:$A$2</definedName>
    <definedName name="max_győr">DMAX(dolgozók,"Adó (havi)",Győr)</definedName>
    <definedName name="max_sopron">DMAX(dolgozók,"Adó (havi)",Sopron)</definedName>
    <definedName name="min_győr">DMIN(dolgozók,"Adó (havi)",Győr)</definedName>
    <definedName name="min_sopron">DMIN(dolgozók,"Adó (havi)",Sopron)</definedName>
    <definedName name="Sopron">kritérium!$A$4:$A$5</definedName>
    <definedName name="sz84_85">kritérium!$E$1:$E$3</definedName>
  </definedNames>
  <calcPr calcId="145621"/>
  <pivotCaches>
    <pivotCache cacheId="0" r:id="rId5"/>
  </pivotCaches>
</workbook>
</file>

<file path=xl/calcChain.xml><?xml version="1.0" encoding="utf-8"?>
<calcChain xmlns="http://schemas.openxmlformats.org/spreadsheetml/2006/main">
  <c r="F3" i="2" l="1"/>
  <c r="E2" i="3" l="1"/>
  <c r="A2" i="3"/>
  <c r="D10" i="2" l="1"/>
  <c r="B10" i="2"/>
  <c r="B9" i="2"/>
  <c r="D9" i="2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" i="1"/>
  <c r="A4" i="3"/>
  <c r="J3" i="2" l="1"/>
  <c r="E1" i="3"/>
  <c r="C1" i="3"/>
  <c r="B3" i="2"/>
  <c r="A1" i="3"/>
</calcChain>
</file>

<file path=xl/sharedStrings.xml><?xml version="1.0" encoding="utf-8"?>
<sst xmlns="http://schemas.openxmlformats.org/spreadsheetml/2006/main" count="506" uniqueCount="345">
  <si>
    <t>Név</t>
  </si>
  <si>
    <t>Lakhely</t>
  </si>
  <si>
    <t>Gyerekek száma</t>
  </si>
  <si>
    <t>Személyi szám</t>
  </si>
  <si>
    <t>Alapfizetés (havi)</t>
  </si>
  <si>
    <t>Családi pótlék (havi)</t>
  </si>
  <si>
    <t>Utazási hozzájárulás (havi)</t>
  </si>
  <si>
    <t>Összes bruttó jöv. (havi)</t>
  </si>
  <si>
    <t>Adó (havi)</t>
  </si>
  <si>
    <t>Összes nettó jöv. (havi)</t>
  </si>
  <si>
    <t>Nemes Ugrin</t>
  </si>
  <si>
    <t>Hédervár</t>
  </si>
  <si>
    <t>16405228891</t>
  </si>
  <si>
    <t>Hajdú Jolánta</t>
  </si>
  <si>
    <t>Fertőd</t>
  </si>
  <si>
    <t>27705085932</t>
  </si>
  <si>
    <t>Takács Vernerius</t>
  </si>
  <si>
    <t>Győr</t>
  </si>
  <si>
    <t>18303091843</t>
  </si>
  <si>
    <t>Szabó Lilium</t>
  </si>
  <si>
    <t>28901271120</t>
  </si>
  <si>
    <t>Rácz Hipolit</t>
  </si>
  <si>
    <t>Pannonhalma</t>
  </si>
  <si>
    <t>16108015407</t>
  </si>
  <si>
    <t>Juhász Párizs</t>
  </si>
  <si>
    <t>18205216422</t>
  </si>
  <si>
    <t>Takács Agna</t>
  </si>
  <si>
    <t>Ikrény</t>
  </si>
  <si>
    <t>28401286127</t>
  </si>
  <si>
    <t>Vincze József</t>
  </si>
  <si>
    <t>Győrújbarát</t>
  </si>
  <si>
    <t>18201063658</t>
  </si>
  <si>
    <t>Lakatos Urbanus</t>
  </si>
  <si>
    <t>Hegyeshalom</t>
  </si>
  <si>
    <t>16803021348</t>
  </si>
  <si>
    <t>Bakos Ágnes</t>
  </si>
  <si>
    <t>Mosonmagyaróvár</t>
  </si>
  <si>
    <t>26106208261</t>
  </si>
  <si>
    <t>Fazekas Theodorus</t>
  </si>
  <si>
    <t>16307221037</t>
  </si>
  <si>
    <t>Molnár Ancilla</t>
  </si>
  <si>
    <t>26208186209</t>
  </si>
  <si>
    <t>Somogyi Ágnes</t>
  </si>
  <si>
    <t>28512167369</t>
  </si>
  <si>
    <t>Varga Endere</t>
  </si>
  <si>
    <t>17608028118</t>
  </si>
  <si>
    <t>Németh Barbara</t>
  </si>
  <si>
    <t>Győrszemere</t>
  </si>
  <si>
    <t>27107099148</t>
  </si>
  <si>
    <t>Mészáros Tiván</t>
  </si>
  <si>
    <t>16012154845</t>
  </si>
  <si>
    <t>Horváth Gizella</t>
  </si>
  <si>
    <t>28008245119</t>
  </si>
  <si>
    <t>Végh Pál</t>
  </si>
  <si>
    <t>Petőháza</t>
  </si>
  <si>
    <t>16110057063</t>
  </si>
  <si>
    <t>Oláh Hangucsa</t>
  </si>
  <si>
    <t>27508169375</t>
  </si>
  <si>
    <t>Sóos Béla</t>
  </si>
  <si>
    <t>17606159179</t>
  </si>
  <si>
    <t>Budai Albina</t>
  </si>
  <si>
    <t>Tét</t>
  </si>
  <si>
    <t>27012229418</t>
  </si>
  <si>
    <t>Deák Zombor</t>
  </si>
  <si>
    <t>16305167660</t>
  </si>
  <si>
    <t>Rózsa Ábrahám</t>
  </si>
  <si>
    <t>18306118211</t>
  </si>
  <si>
    <t>Gulyás Samud</t>
  </si>
  <si>
    <t>18703137733</t>
  </si>
  <si>
    <t>Kiss Erzsébet</t>
  </si>
  <si>
    <t>28311215708</t>
  </si>
  <si>
    <t>Orosz Hanga</t>
  </si>
  <si>
    <t>Kapuvár</t>
  </si>
  <si>
    <t>28402235076</t>
  </si>
  <si>
    <t>Lakatos Sámuel</t>
  </si>
  <si>
    <t>Győrzámoly</t>
  </si>
  <si>
    <t>16203247195</t>
  </si>
  <si>
    <t>Hajdú Judit</t>
  </si>
  <si>
    <t>Lébény</t>
  </si>
  <si>
    <t>26908224435</t>
  </si>
  <si>
    <t>Székely Vincencius</t>
  </si>
  <si>
    <t>16707136458</t>
  </si>
  <si>
    <t>Major Saul</t>
  </si>
  <si>
    <t>Győrújfalu</t>
  </si>
  <si>
    <t>18106281868</t>
  </si>
  <si>
    <t>Bíró Péter</t>
  </si>
  <si>
    <t>26302206009</t>
  </si>
  <si>
    <t>Bakos Levente</t>
  </si>
  <si>
    <t>17609268210</t>
  </si>
  <si>
    <t>Bakos Hangucsa</t>
  </si>
  <si>
    <t>27710164348</t>
  </si>
  <si>
    <t>Németh Marcellus</t>
  </si>
  <si>
    <t>18804012322</t>
  </si>
  <si>
    <t>Bíró Judit</t>
  </si>
  <si>
    <t>26101098864</t>
  </si>
  <si>
    <t>Magyar Vernerius</t>
  </si>
  <si>
    <t>18605018033</t>
  </si>
  <si>
    <t>Bakos Martinus</t>
  </si>
  <si>
    <t>17204188238</t>
  </si>
  <si>
    <t>Szilágyi Sebastianus</t>
  </si>
  <si>
    <t>17103035080</t>
  </si>
  <si>
    <t>Fehér Angelika</t>
  </si>
  <si>
    <t>26207044586</t>
  </si>
  <si>
    <t>Gaál Otmár</t>
  </si>
  <si>
    <t>17606229555</t>
  </si>
  <si>
    <t>Fehér Endere</t>
  </si>
  <si>
    <t>18004018590</t>
  </si>
  <si>
    <t>Bognár Mária</t>
  </si>
  <si>
    <t>26704035657</t>
  </si>
  <si>
    <t>Fodor Erzsébet</t>
  </si>
  <si>
    <t>27411284201</t>
  </si>
  <si>
    <t>Nemes Saul</t>
  </si>
  <si>
    <t>Kóny</t>
  </si>
  <si>
    <t>18508034110</t>
  </si>
  <si>
    <t>Somogyi Mike</t>
  </si>
  <si>
    <t>16412173104</t>
  </si>
  <si>
    <t>Pintér Pongrác</t>
  </si>
  <si>
    <t>18401121839</t>
  </si>
  <si>
    <t>Sóos József</t>
  </si>
  <si>
    <t>18301209359</t>
  </si>
  <si>
    <t>Fodor Urbanus</t>
  </si>
  <si>
    <t>16309058584</t>
  </si>
  <si>
    <t>Pásztor Agáta</t>
  </si>
  <si>
    <t>26801085120</t>
  </si>
  <si>
    <t>Németh Ágnes</t>
  </si>
  <si>
    <t>Győrsövényház</t>
  </si>
  <si>
    <t>26007059157</t>
  </si>
  <si>
    <t>Végh Felicián</t>
  </si>
  <si>
    <t>18206276849</t>
  </si>
  <si>
    <t>Németh Rózsa</t>
  </si>
  <si>
    <t>Sopron</t>
  </si>
  <si>
    <t>26604015733</t>
  </si>
  <si>
    <t>Bognár Mauritius</t>
  </si>
  <si>
    <t>16407093513</t>
  </si>
  <si>
    <t>Vincze Pongrác</t>
  </si>
  <si>
    <t>18307265353</t>
  </si>
  <si>
    <t>Katona Valterus</t>
  </si>
  <si>
    <t>17906132100</t>
  </si>
  <si>
    <t>Király Rezeda</t>
  </si>
  <si>
    <t>27509181210</t>
  </si>
  <si>
    <t>Papp Anna</t>
  </si>
  <si>
    <t>27904283976</t>
  </si>
  <si>
    <t>Szabó Mandula</t>
  </si>
  <si>
    <t>28111107118</t>
  </si>
  <si>
    <t>Mészáros Pongrác</t>
  </si>
  <si>
    <t>17504028407</t>
  </si>
  <si>
    <t>Kiss Hangucsa</t>
  </si>
  <si>
    <t>27003136926</t>
  </si>
  <si>
    <t>Somogyi Ágota</t>
  </si>
  <si>
    <t>28410053189</t>
  </si>
  <si>
    <t>Barna Dénes</t>
  </si>
  <si>
    <t>17511112381</t>
  </si>
  <si>
    <t>Kozma Judit</t>
  </si>
  <si>
    <t>28909062516</t>
  </si>
  <si>
    <t>Orosz Mikó</t>
  </si>
  <si>
    <t>16401274627</t>
  </si>
  <si>
    <t>Szűcs Erzsébet</t>
  </si>
  <si>
    <t>27008206748</t>
  </si>
  <si>
    <t>Tóth Kornéliusz</t>
  </si>
  <si>
    <t>16703171903</t>
  </si>
  <si>
    <t>Szalai László</t>
  </si>
  <si>
    <t>18804193377</t>
  </si>
  <si>
    <t>Rózsa Antal</t>
  </si>
  <si>
    <t>16706254838</t>
  </si>
  <si>
    <t>Pásztor Angelika</t>
  </si>
  <si>
    <t>26708164928</t>
  </si>
  <si>
    <t>Molnár Beatrix</t>
  </si>
  <si>
    <t>27902068542</t>
  </si>
  <si>
    <t>Németh Katalin</t>
  </si>
  <si>
    <t>28701018978</t>
  </si>
  <si>
    <t>Sóos Vászoly</t>
  </si>
  <si>
    <t>16908053738</t>
  </si>
  <si>
    <t>Halász Kinga</t>
  </si>
  <si>
    <t>27812119335</t>
  </si>
  <si>
    <t>Fekete Ágnes</t>
  </si>
  <si>
    <t>29006027646</t>
  </si>
  <si>
    <t>Mészáros Beatrix</t>
  </si>
  <si>
    <t>28609211830</t>
  </si>
  <si>
    <t>Kozma Mihály</t>
  </si>
  <si>
    <t>17311232737</t>
  </si>
  <si>
    <t>Deák Hanga</t>
  </si>
  <si>
    <t>Csorna</t>
  </si>
  <si>
    <t>27804201942</t>
  </si>
  <si>
    <t>Mészáros Pénteka</t>
  </si>
  <si>
    <t>26709051092</t>
  </si>
  <si>
    <t>Hegedűs Rózsa</t>
  </si>
  <si>
    <t>26509121354</t>
  </si>
  <si>
    <t>Magyar Balzsam</t>
  </si>
  <si>
    <t>26505069495</t>
  </si>
  <si>
    <t>Varga Mandula</t>
  </si>
  <si>
    <t>27011042663</t>
  </si>
  <si>
    <t>Virág Fülöp</t>
  </si>
  <si>
    <t>18012186778</t>
  </si>
  <si>
    <t>Szabó Betlehem</t>
  </si>
  <si>
    <t>17201113698</t>
  </si>
  <si>
    <t>Szilágyi Marót</t>
  </si>
  <si>
    <t>18107266581</t>
  </si>
  <si>
    <t>Farkas Mária</t>
  </si>
  <si>
    <t>28505195412</t>
  </si>
  <si>
    <t>Pásztor Fábián</t>
  </si>
  <si>
    <t>16701053265</t>
  </si>
  <si>
    <t>Bognár Vincencius</t>
  </si>
  <si>
    <t>16310253071</t>
  </si>
  <si>
    <t>Pintér Urbanus</t>
  </si>
  <si>
    <t>18211163932</t>
  </si>
  <si>
    <t>Pintér Judit</t>
  </si>
  <si>
    <t>28410238457</t>
  </si>
  <si>
    <t>Szilágyi Tobias</t>
  </si>
  <si>
    <t>17511277667</t>
  </si>
  <si>
    <t>Szűcs Mike</t>
  </si>
  <si>
    <t>17912204702</t>
  </si>
  <si>
    <t>Tóth Endere</t>
  </si>
  <si>
    <t>18411166759</t>
  </si>
  <si>
    <t>Bodnár Ágnes</t>
  </si>
  <si>
    <t>28703221248</t>
  </si>
  <si>
    <t>Somogyi Beáta</t>
  </si>
  <si>
    <t>28702021410</t>
  </si>
  <si>
    <t>Kiss Fülöp</t>
  </si>
  <si>
    <t>16006145528</t>
  </si>
  <si>
    <t>Kozma Sándor</t>
  </si>
  <si>
    <t>17206232414</t>
  </si>
  <si>
    <t>Papp Ladomér</t>
  </si>
  <si>
    <t>18812136785</t>
  </si>
  <si>
    <t>Bakos Vincencius</t>
  </si>
  <si>
    <t>17812079133</t>
  </si>
  <si>
    <t>Balogh Kinga</t>
  </si>
  <si>
    <t>27412204156</t>
  </si>
  <si>
    <t>Kovács Ibolya</t>
  </si>
  <si>
    <t>28101137933</t>
  </si>
  <si>
    <t>Szalai Lilium</t>
  </si>
  <si>
    <t>27701146225</t>
  </si>
  <si>
    <t>Gulyás Kunigunda</t>
  </si>
  <si>
    <t>26012159319</t>
  </si>
  <si>
    <t>Varga Simon</t>
  </si>
  <si>
    <t>18403263734</t>
  </si>
  <si>
    <t>Gulyás István</t>
  </si>
  <si>
    <t>16504136893</t>
  </si>
  <si>
    <t>Barna Szabina</t>
  </si>
  <si>
    <t>27306084531</t>
  </si>
  <si>
    <t>Bognár Sebastianus</t>
  </si>
  <si>
    <t>16408202575</t>
  </si>
  <si>
    <t>Mészáros Péter</t>
  </si>
  <si>
    <t>18610095775</t>
  </si>
  <si>
    <t>Mészáros Szabina</t>
  </si>
  <si>
    <t>28703273836</t>
  </si>
  <si>
    <t>Nemes András</t>
  </si>
  <si>
    <t>28712147372</t>
  </si>
  <si>
    <t>Kovács Katalin</t>
  </si>
  <si>
    <t>28809142559</t>
  </si>
  <si>
    <t>Bodnár Beatrix</t>
  </si>
  <si>
    <t>27608247270</t>
  </si>
  <si>
    <t>Somogyi Tobias</t>
  </si>
  <si>
    <t>18109033902</t>
  </si>
  <si>
    <t>Kozma Mike</t>
  </si>
  <si>
    <t>16301018677</t>
  </si>
  <si>
    <t>Székely Hangucsa</t>
  </si>
  <si>
    <t>27203165528</t>
  </si>
  <si>
    <t>Takács Kunigunda</t>
  </si>
  <si>
    <t>27508135715</t>
  </si>
  <si>
    <t>Baross Rezeda</t>
  </si>
  <si>
    <t>29005185814</t>
  </si>
  <si>
    <t>Kiss Anna</t>
  </si>
  <si>
    <t>26707042841</t>
  </si>
  <si>
    <t>Rózsa Erzsébet</t>
  </si>
  <si>
    <t>27705113343</t>
  </si>
  <si>
    <t>Végh Hanga</t>
  </si>
  <si>
    <t>26912089268</t>
  </si>
  <si>
    <t>Papp Rezeda</t>
  </si>
  <si>
    <t>28307187118</t>
  </si>
  <si>
    <t>Major György</t>
  </si>
  <si>
    <t>18606046747</t>
  </si>
  <si>
    <t>Fehér Ilona</t>
  </si>
  <si>
    <t>28309106844</t>
  </si>
  <si>
    <t>Török Ágota</t>
  </si>
  <si>
    <t>27911245484</t>
  </si>
  <si>
    <t>Kovács Hangucsa</t>
  </si>
  <si>
    <t>26906197273</t>
  </si>
  <si>
    <t>Fekete Csépán</t>
  </si>
  <si>
    <t>18201143397</t>
  </si>
  <si>
    <t>Papp Szabina</t>
  </si>
  <si>
    <t>27304276466</t>
  </si>
  <si>
    <t>Bognár Tamás</t>
  </si>
  <si>
    <t>19001157307</t>
  </si>
  <si>
    <t>Szűcs Vászoly</t>
  </si>
  <si>
    <t>17010171669</t>
  </si>
  <si>
    <t>Gaál Rezeda</t>
  </si>
  <si>
    <t>28504067146</t>
  </si>
  <si>
    <t>Lakatos Kornéliusz</t>
  </si>
  <si>
    <t>16112182043</t>
  </si>
  <si>
    <t>Török Anna</t>
  </si>
  <si>
    <t>28803039980</t>
  </si>
  <si>
    <t>Magyar Agáta</t>
  </si>
  <si>
    <t>26406046315</t>
  </si>
  <si>
    <t>Magyar Dénes</t>
  </si>
  <si>
    <t>18006201770</t>
  </si>
  <si>
    <t>Gulyás Béla</t>
  </si>
  <si>
    <t>17210077481</t>
  </si>
  <si>
    <t>Szalai Szabina</t>
  </si>
  <si>
    <t>26901172261</t>
  </si>
  <si>
    <t>Halász Barbara</t>
  </si>
  <si>
    <t>27907034027</t>
  </si>
  <si>
    <t>Oláh Márk</t>
  </si>
  <si>
    <t>17208226400</t>
  </si>
  <si>
    <t>Sipos Péter</t>
  </si>
  <si>
    <t>28605134624</t>
  </si>
  <si>
    <t>Fazekas Szabina</t>
  </si>
  <si>
    <t>27409105896</t>
  </si>
  <si>
    <t>Katona Ágota</t>
  </si>
  <si>
    <t>26003256573</t>
  </si>
  <si>
    <t>Rózsa Anna</t>
  </si>
  <si>
    <t>27710074991</t>
  </si>
  <si>
    <t>Szalai Erzsébet</t>
  </si>
  <si>
    <t>27608192704</t>
  </si>
  <si>
    <t>Kovács Arenta</t>
  </si>
  <si>
    <t>27506256412</t>
  </si>
  <si>
    <t>Magyar Gáspár</t>
  </si>
  <si>
    <t>26201029294</t>
  </si>
  <si>
    <t>Hajdú Szabina</t>
  </si>
  <si>
    <t>26007106389</t>
  </si>
  <si>
    <t>Bakos Katalin</t>
  </si>
  <si>
    <t>29007254164</t>
  </si>
  <si>
    <t>Juhász Ágnes</t>
  </si>
  <si>
    <t>28210133101</t>
  </si>
  <si>
    <t>Somogyi Szabina</t>
  </si>
  <si>
    <t>27605053964</t>
  </si>
  <si>
    <t>Lakatos Keresztes</t>
  </si>
  <si>
    <t>17704095053</t>
  </si>
  <si>
    <t>Horváth Lilium</t>
  </si>
  <si>
    <t>28212079653</t>
  </si>
  <si>
    <t>Családi pótlékok</t>
  </si>
  <si>
    <t>Éves nettó jövedelem</t>
  </si>
  <si>
    <t>84-es és 85-ös dolgozók</t>
  </si>
  <si>
    <t>Hely</t>
  </si>
  <si>
    <t>Összeg</t>
  </si>
  <si>
    <t>Átlag</t>
  </si>
  <si>
    <t>2-nél több</t>
  </si>
  <si>
    <t>Hány fő?</t>
  </si>
  <si>
    <t>Legkevesebb adó</t>
  </si>
  <si>
    <t>Legtöbb adó</t>
  </si>
  <si>
    <t>&gt;2</t>
  </si>
  <si>
    <t>?85*</t>
  </si>
  <si>
    <t>Max / Adó (havi)</t>
  </si>
  <si>
    <t>Min / Adó (havi)2</t>
  </si>
  <si>
    <t>Sorcímkék</t>
  </si>
  <si>
    <t>Végösszeg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</si>
</sst>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/>
    <xf numFmtId="49" fontId="0" fillId="0" borderId="0" xfId="0" applyNumberFormat="1"/>
    <xf numFmtId="6" fontId="0" fillId="0" borderId="0" xfId="0" applyNumberFormat="1"/>
    <xf numFmtId="164" fontId="0" fillId="0" borderId="0" xfId="0" applyNumberFormat="1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2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[kész.xlsx]városi adók!Kimutatás1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'városi adók'!$B$3</c:f>
              <c:strCache>
                <c:ptCount val="1"/>
                <c:pt idx="0">
                  <c:v>Max / Adó (havi)</c:v>
                </c:pt>
              </c:strCache>
            </c:strRef>
          </c:tx>
          <c:invertIfNegative val="0"/>
          <c:cat>
            <c:strRef>
              <c:f>'városi adók'!$A$4:$A$23</c:f>
              <c:strCache>
                <c:ptCount val="19"/>
                <c:pt idx="0">
                  <c:v>Csorna</c:v>
                </c:pt>
                <c:pt idx="1">
                  <c:v>Fertőd</c:v>
                </c:pt>
                <c:pt idx="2">
                  <c:v>Győr</c:v>
                </c:pt>
                <c:pt idx="3">
                  <c:v>Győrsövényház</c:v>
                </c:pt>
                <c:pt idx="4">
                  <c:v>Győrszemere</c:v>
                </c:pt>
                <c:pt idx="5">
                  <c:v>Győrújbarát</c:v>
                </c:pt>
                <c:pt idx="6">
                  <c:v>Győrújfalu</c:v>
                </c:pt>
                <c:pt idx="7">
                  <c:v>Győrzámoly</c:v>
                </c:pt>
                <c:pt idx="8">
                  <c:v>Hédervár</c:v>
                </c:pt>
                <c:pt idx="9">
                  <c:v>Hegyeshalom</c:v>
                </c:pt>
                <c:pt idx="10">
                  <c:v>Ikrény</c:v>
                </c:pt>
                <c:pt idx="11">
                  <c:v>Kapuvár</c:v>
                </c:pt>
                <c:pt idx="12">
                  <c:v>Kóny</c:v>
                </c:pt>
                <c:pt idx="13">
                  <c:v>Lébény</c:v>
                </c:pt>
                <c:pt idx="14">
                  <c:v>Mosonmagyaróvár</c:v>
                </c:pt>
                <c:pt idx="15">
                  <c:v>Pannonhalma</c:v>
                </c:pt>
                <c:pt idx="16">
                  <c:v>Petőháza</c:v>
                </c:pt>
                <c:pt idx="17">
                  <c:v>Sopron</c:v>
                </c:pt>
                <c:pt idx="18">
                  <c:v>Tét</c:v>
                </c:pt>
              </c:strCache>
            </c:strRef>
          </c:cat>
          <c:val>
            <c:numRef>
              <c:f>'városi adók'!$B$4:$B$23</c:f>
              <c:numCache>
                <c:formatCode>General</c:formatCode>
                <c:ptCount val="19"/>
                <c:pt idx="0">
                  <c:v>29487.533333333336</c:v>
                </c:pt>
                <c:pt idx="1">
                  <c:v>35676.833333333336</c:v>
                </c:pt>
                <c:pt idx="2">
                  <c:v>39205.433333333334</c:v>
                </c:pt>
                <c:pt idx="3">
                  <c:v>30773.933333333334</c:v>
                </c:pt>
                <c:pt idx="4">
                  <c:v>35469.533333333333</c:v>
                </c:pt>
                <c:pt idx="5">
                  <c:v>38204.633333333331</c:v>
                </c:pt>
                <c:pt idx="6">
                  <c:v>39623.033333333333</c:v>
                </c:pt>
                <c:pt idx="7">
                  <c:v>35176.433333333334</c:v>
                </c:pt>
                <c:pt idx="8">
                  <c:v>38733.533333333333</c:v>
                </c:pt>
                <c:pt idx="9">
                  <c:v>32520.533333333336</c:v>
                </c:pt>
                <c:pt idx="10">
                  <c:v>39288.23333333333</c:v>
                </c:pt>
                <c:pt idx="11">
                  <c:v>34790.633333333331</c:v>
                </c:pt>
                <c:pt idx="12">
                  <c:v>36990.533333333333</c:v>
                </c:pt>
                <c:pt idx="13">
                  <c:v>38651.633333333331</c:v>
                </c:pt>
                <c:pt idx="14">
                  <c:v>37205.633333333331</c:v>
                </c:pt>
                <c:pt idx="15">
                  <c:v>35099.333333333336</c:v>
                </c:pt>
                <c:pt idx="16">
                  <c:v>36590.033333333333</c:v>
                </c:pt>
                <c:pt idx="17">
                  <c:v>30059.033333333336</c:v>
                </c:pt>
                <c:pt idx="18">
                  <c:v>39144.533333333333</c:v>
                </c:pt>
              </c:numCache>
            </c:numRef>
          </c:val>
        </c:ser>
        <c:ser>
          <c:idx val="1"/>
          <c:order val="1"/>
          <c:tx>
            <c:strRef>
              <c:f>'városi adók'!$C$3</c:f>
              <c:strCache>
                <c:ptCount val="1"/>
                <c:pt idx="0">
                  <c:v>Min / Adó (havi)2</c:v>
                </c:pt>
              </c:strCache>
            </c:strRef>
          </c:tx>
          <c:invertIfNegative val="0"/>
          <c:cat>
            <c:strRef>
              <c:f>'városi adók'!$A$4:$A$23</c:f>
              <c:strCache>
                <c:ptCount val="19"/>
                <c:pt idx="0">
                  <c:v>Csorna</c:v>
                </c:pt>
                <c:pt idx="1">
                  <c:v>Fertőd</c:v>
                </c:pt>
                <c:pt idx="2">
                  <c:v>Győr</c:v>
                </c:pt>
                <c:pt idx="3">
                  <c:v>Győrsövényház</c:v>
                </c:pt>
                <c:pt idx="4">
                  <c:v>Győrszemere</c:v>
                </c:pt>
                <c:pt idx="5">
                  <c:v>Győrújbarát</c:v>
                </c:pt>
                <c:pt idx="6">
                  <c:v>Győrújfalu</c:v>
                </c:pt>
                <c:pt idx="7">
                  <c:v>Győrzámoly</c:v>
                </c:pt>
                <c:pt idx="8">
                  <c:v>Hédervár</c:v>
                </c:pt>
                <c:pt idx="9">
                  <c:v>Hegyeshalom</c:v>
                </c:pt>
                <c:pt idx="10">
                  <c:v>Ikrény</c:v>
                </c:pt>
                <c:pt idx="11">
                  <c:v>Kapuvár</c:v>
                </c:pt>
                <c:pt idx="12">
                  <c:v>Kóny</c:v>
                </c:pt>
                <c:pt idx="13">
                  <c:v>Lébény</c:v>
                </c:pt>
                <c:pt idx="14">
                  <c:v>Mosonmagyaróvár</c:v>
                </c:pt>
                <c:pt idx="15">
                  <c:v>Pannonhalma</c:v>
                </c:pt>
                <c:pt idx="16">
                  <c:v>Petőháza</c:v>
                </c:pt>
                <c:pt idx="17">
                  <c:v>Sopron</c:v>
                </c:pt>
                <c:pt idx="18">
                  <c:v>Tét</c:v>
                </c:pt>
              </c:strCache>
            </c:strRef>
          </c:cat>
          <c:val>
            <c:numRef>
              <c:f>'városi adók'!$C$4:$C$23</c:f>
              <c:numCache>
                <c:formatCode>General</c:formatCode>
                <c:ptCount val="19"/>
                <c:pt idx="0">
                  <c:v>16429.2</c:v>
                </c:pt>
                <c:pt idx="1">
                  <c:v>14120.2</c:v>
                </c:pt>
                <c:pt idx="2">
                  <c:v>18400.8</c:v>
                </c:pt>
                <c:pt idx="3">
                  <c:v>17137.8</c:v>
                </c:pt>
                <c:pt idx="4">
                  <c:v>13021</c:v>
                </c:pt>
                <c:pt idx="5">
                  <c:v>16460.2</c:v>
                </c:pt>
                <c:pt idx="6">
                  <c:v>18286.400000000001</c:v>
                </c:pt>
                <c:pt idx="7">
                  <c:v>12065.2</c:v>
                </c:pt>
                <c:pt idx="8">
                  <c:v>16167.800000000001</c:v>
                </c:pt>
                <c:pt idx="9">
                  <c:v>14014.800000000001</c:v>
                </c:pt>
                <c:pt idx="10">
                  <c:v>13822.400000000001</c:v>
                </c:pt>
                <c:pt idx="11">
                  <c:v>17537.8</c:v>
                </c:pt>
                <c:pt idx="12">
                  <c:v>17196.400000000001</c:v>
                </c:pt>
                <c:pt idx="13">
                  <c:v>17428.400000000001</c:v>
                </c:pt>
                <c:pt idx="14">
                  <c:v>13160.400000000001</c:v>
                </c:pt>
                <c:pt idx="15">
                  <c:v>19951.400000000001</c:v>
                </c:pt>
                <c:pt idx="16">
                  <c:v>15557.2</c:v>
                </c:pt>
                <c:pt idx="17">
                  <c:v>14005.800000000001</c:v>
                </c:pt>
                <c:pt idx="18">
                  <c:v>18359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803072"/>
        <c:axId val="94804608"/>
      </c:barChart>
      <c:catAx>
        <c:axId val="94803072"/>
        <c:scaling>
          <c:orientation val="minMax"/>
        </c:scaling>
        <c:delete val="0"/>
        <c:axPos val="b"/>
        <c:majorTickMark val="out"/>
        <c:minorTickMark val="none"/>
        <c:tickLblPos val="nextTo"/>
        <c:crossAx val="94804608"/>
        <c:crosses val="autoZero"/>
        <c:auto val="1"/>
        <c:lblAlgn val="ctr"/>
        <c:lblOffset val="100"/>
        <c:noMultiLvlLbl val="0"/>
      </c:catAx>
      <c:valAx>
        <c:axId val="94804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803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7</xdr:row>
      <xdr:rowOff>38100</xdr:rowOff>
    </xdr:from>
    <xdr:to>
      <xdr:col>11</xdr:col>
      <xdr:colOff>142875</xdr:colOff>
      <xdr:row>21</xdr:row>
      <xdr:rowOff>114300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norby" refreshedDate="41229.825264699073" createdVersion="4" refreshedVersion="4" minRefreshableVersion="3" recordCount="150">
  <cacheSource type="worksheet">
    <worksheetSource ref="A1:K151" sheet="adatok"/>
  </cacheSource>
  <cacheFields count="11">
    <cacheField name="Név" numFmtId="0">
      <sharedItems count="150">
        <s v="Nemes Ugrin"/>
        <s v="Hajdú Jolánta"/>
        <s v="Takács Vernerius"/>
        <s v="Szabó Lilium"/>
        <s v="Rácz Hipolit"/>
        <s v="Juhász Párizs"/>
        <s v="Takács Agna"/>
        <s v="Vincze József"/>
        <s v="Lakatos Urbanus"/>
        <s v="Bakos Ágnes"/>
        <s v="Fazekas Theodorus"/>
        <s v="Molnár Ancilla"/>
        <s v="Somogyi Ágnes"/>
        <s v="Varga Endere"/>
        <s v="Németh Barbara"/>
        <s v="Mészáros Tiván"/>
        <s v="Horváth Gizella"/>
        <s v="Végh Pál"/>
        <s v="Oláh Hangucsa"/>
        <s v="Sóos Béla"/>
        <s v="Budai Albina"/>
        <s v="Deák Zombor"/>
        <s v="Rózsa Ábrahám"/>
        <s v="Gulyás Samud"/>
        <s v="Kiss Erzsébet"/>
        <s v="Orosz Hanga"/>
        <s v="Lakatos Sámuel"/>
        <s v="Hajdú Judit"/>
        <s v="Székely Vincencius"/>
        <s v="Major Saul"/>
        <s v="Bíró Péter"/>
        <s v="Bakos Levente"/>
        <s v="Bakos Hangucsa"/>
        <s v="Németh Marcellus"/>
        <s v="Bíró Judit"/>
        <s v="Magyar Vernerius"/>
        <s v="Bakos Martinus"/>
        <s v="Szilágyi Sebastianus"/>
        <s v="Fehér Angelika"/>
        <s v="Gaál Otmár"/>
        <s v="Fehér Endere"/>
        <s v="Bognár Mária"/>
        <s v="Fodor Erzsébet"/>
        <s v="Nemes Saul"/>
        <s v="Somogyi Mike"/>
        <s v="Pintér Pongrác"/>
        <s v="Sóos József"/>
        <s v="Fodor Urbanus"/>
        <s v="Pásztor Agáta"/>
        <s v="Németh Ágnes"/>
        <s v="Végh Felicián"/>
        <s v="Németh Rózsa"/>
        <s v="Bognár Mauritius"/>
        <s v="Vincze Pongrác"/>
        <s v="Katona Valterus"/>
        <s v="Király Rezeda"/>
        <s v="Papp Anna"/>
        <s v="Szabó Mandula"/>
        <s v="Mészáros Pongrác"/>
        <s v="Kiss Hangucsa"/>
        <s v="Somogyi Ágota"/>
        <s v="Barna Dénes"/>
        <s v="Kozma Judit"/>
        <s v="Orosz Mikó"/>
        <s v="Szűcs Erzsébet"/>
        <s v="Tóth Kornéliusz"/>
        <s v="Szalai László"/>
        <s v="Rózsa Antal"/>
        <s v="Pásztor Angelika"/>
        <s v="Molnár Beatrix"/>
        <s v="Németh Katalin"/>
        <s v="Sóos Vászoly"/>
        <s v="Halász Kinga"/>
        <s v="Fekete Ágnes"/>
        <s v="Mészáros Beatrix"/>
        <s v="Kozma Mihály"/>
        <s v="Deák Hanga"/>
        <s v="Mészáros Pénteka"/>
        <s v="Hegedűs Rózsa"/>
        <s v="Magyar Balzsam"/>
        <s v="Varga Mandula"/>
        <s v="Virág Fülöp"/>
        <s v="Szabó Betlehem"/>
        <s v="Szilágyi Marót"/>
        <s v="Farkas Mária"/>
        <s v="Pásztor Fábián"/>
        <s v="Bognár Vincencius"/>
        <s v="Pintér Urbanus"/>
        <s v="Pintér Judit"/>
        <s v="Szilágyi Tobias"/>
        <s v="Szűcs Mike"/>
        <s v="Tóth Endere"/>
        <s v="Bodnár Ágnes"/>
        <s v="Somogyi Beáta"/>
        <s v="Kiss Fülöp"/>
        <s v="Kozma Sándor"/>
        <s v="Papp Ladomér"/>
        <s v="Bakos Vincencius"/>
        <s v="Balogh Kinga"/>
        <s v="Kovács Ibolya"/>
        <s v="Szalai Lilium"/>
        <s v="Gulyás Kunigunda"/>
        <s v="Varga Simon"/>
        <s v="Gulyás István"/>
        <s v="Barna Szabina"/>
        <s v="Bognár Sebastianus"/>
        <s v="Mészáros Péter"/>
        <s v="Mészáros Szabina"/>
        <s v="Nemes András"/>
        <s v="Kovács Katalin"/>
        <s v="Bodnár Beatrix"/>
        <s v="Somogyi Tobias"/>
        <s v="Kozma Mike"/>
        <s v="Székely Hangucsa"/>
        <s v="Takács Kunigunda"/>
        <s v="Baross Rezeda"/>
        <s v="Kiss Anna"/>
        <s v="Rózsa Erzsébet"/>
        <s v="Végh Hanga"/>
        <s v="Papp Rezeda"/>
        <s v="Major György"/>
        <s v="Fehér Ilona"/>
        <s v="Török Ágota"/>
        <s v="Kovács Hangucsa"/>
        <s v="Fekete Csépán"/>
        <s v="Papp Szabina"/>
        <s v="Bognár Tamás"/>
        <s v="Szűcs Vászoly"/>
        <s v="Gaál Rezeda"/>
        <s v="Lakatos Kornéliusz"/>
        <s v="Török Anna"/>
        <s v="Magyar Agáta"/>
        <s v="Magyar Dénes"/>
        <s v="Gulyás Béla"/>
        <s v="Szalai Szabina"/>
        <s v="Halász Barbara"/>
        <s v="Oláh Márk"/>
        <s v="Sipos Péter"/>
        <s v="Fazekas Szabina"/>
        <s v="Katona Ágota"/>
        <s v="Rózsa Anna"/>
        <s v="Szalai Erzsébet"/>
        <s v="Kovács Arenta"/>
        <s v="Magyar Gáspár"/>
        <s v="Hajdú Szabina"/>
        <s v="Bakos Katalin"/>
        <s v="Juhász Ágnes"/>
        <s v="Somogyi Szabina"/>
        <s v="Lakatos Keresztes"/>
        <s v="Horváth Lilium"/>
      </sharedItems>
    </cacheField>
    <cacheField name="Lakhely" numFmtId="0">
      <sharedItems count="19">
        <s v="Hédervár"/>
        <s v="Fertőd"/>
        <s v="Győr"/>
        <s v="Pannonhalma"/>
        <s v="Ikrény"/>
        <s v="Győrújbarát"/>
        <s v="Hegyeshalom"/>
        <s v="Mosonmagyaróvár"/>
        <s v="Győrszemere"/>
        <s v="Petőháza"/>
        <s v="Tét"/>
        <s v="Kapuvár"/>
        <s v="Győrzámoly"/>
        <s v="Lébény"/>
        <s v="Győrújfalu"/>
        <s v="Kóny"/>
        <s v="Győrsövényház"/>
        <s v="Sopron"/>
        <s v="Csorna"/>
      </sharedItems>
    </cacheField>
    <cacheField name="Gyerekek száma" numFmtId="0">
      <sharedItems containsSemiMixedTypes="0" containsString="0" containsNumber="1" containsInteger="1" minValue="0" maxValue="5"/>
    </cacheField>
    <cacheField name="Személyi szám" numFmtId="49">
      <sharedItems/>
    </cacheField>
    <cacheField name="Alapfizetés (havi)" numFmtId="164">
      <sharedItems containsSemiMixedTypes="0" containsString="0" containsNumber="1" containsInteger="1" minValue="60326" maxValue="179299"/>
    </cacheField>
    <cacheField name="Családi pótlék (havi)" numFmtId="164">
      <sharedItems containsSemiMixedTypes="0" containsString="0" containsNumber="1" containsInteger="1" minValue="0" maxValue="21000"/>
    </cacheField>
    <cacheField name="Utazási hozzájárulás (havi)" numFmtId="164">
      <sharedItems containsSemiMixedTypes="0" containsString="0" containsNumber="1" containsInteger="1" minValue="0" maxValue="5000"/>
    </cacheField>
    <cacheField name="Összes bruttó jöv. (havi)" numFmtId="6">
      <sharedItems containsSemiMixedTypes="0" containsString="0" containsNumber="1" containsInteger="1" minValue="60326" maxValue="179299"/>
    </cacheField>
    <cacheField name="Adó (havi)" numFmtId="6">
      <sharedItems containsSemiMixedTypes="0" containsString="0" containsNumber="1" minValue="12065.2" maxValue="39623.033333333333"/>
    </cacheField>
    <cacheField name="Összes nettó jöv. (havi)" numFmtId="6">
      <sharedItems containsSemiMixedTypes="0" containsString="0" containsNumber="1" minValue="48260.800000000003" maxValue="139675.96666666667"/>
    </cacheField>
    <cacheField name="Név2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0">
  <r>
    <x v="0"/>
    <x v="0"/>
    <n v="0"/>
    <s v="16405228891"/>
    <n v="161881"/>
    <n v="0"/>
    <n v="0"/>
    <n v="161881"/>
    <n v="34397.633333333331"/>
    <n v="127483.36666666667"/>
    <s v="Nemes Ugrin"/>
  </r>
  <r>
    <x v="1"/>
    <x v="1"/>
    <n v="3"/>
    <s v="27705085932"/>
    <n v="90544"/>
    <n v="18000"/>
    <n v="0"/>
    <n v="108544"/>
    <n v="21708.800000000003"/>
    <n v="86835.199999999997"/>
    <s v="Hajdú Jolánta"/>
  </r>
  <r>
    <x v="2"/>
    <x v="2"/>
    <n v="0"/>
    <s v="18303091843"/>
    <n v="100158"/>
    <n v="0"/>
    <n v="5000"/>
    <n v="105158"/>
    <n v="21031.600000000002"/>
    <n v="84126.399999999994"/>
    <s v="Takács Vernerius"/>
  </r>
  <r>
    <x v="3"/>
    <x v="1"/>
    <n v="3"/>
    <s v="28901271120"/>
    <n v="126551"/>
    <n v="0"/>
    <n v="0"/>
    <n v="126551"/>
    <n v="25310.2"/>
    <n v="101240.8"/>
    <s v="Szabó Lilium"/>
  </r>
  <r>
    <x v="4"/>
    <x v="3"/>
    <n v="4"/>
    <s v="16108015407"/>
    <n v="164220"/>
    <n v="0"/>
    <n v="0"/>
    <n v="164220"/>
    <n v="35099.333333333336"/>
    <n v="129120.66666666666"/>
    <s v="Rácz Hipolit"/>
  </r>
  <r>
    <x v="5"/>
    <x v="3"/>
    <n v="4"/>
    <s v="18205216422"/>
    <n v="99757"/>
    <n v="0"/>
    <n v="0"/>
    <n v="99757"/>
    <n v="19951.400000000001"/>
    <n v="79805.600000000006"/>
    <s v="Juhász Párizs"/>
  </r>
  <r>
    <x v="6"/>
    <x v="4"/>
    <n v="2"/>
    <s v="28401286127"/>
    <n v="126216"/>
    <n v="0"/>
    <n v="0"/>
    <n v="126216"/>
    <n v="25243.200000000001"/>
    <n v="100972.8"/>
    <s v="Takács Agna"/>
  </r>
  <r>
    <x v="7"/>
    <x v="5"/>
    <n v="4"/>
    <s v="18201063658"/>
    <n v="92628"/>
    <n v="0"/>
    <n v="0"/>
    <n v="92628"/>
    <n v="18525.600000000002"/>
    <n v="74102.399999999994"/>
    <s v="Vincze József"/>
  </r>
  <r>
    <x v="8"/>
    <x v="6"/>
    <n v="1"/>
    <s v="16803021348"/>
    <n v="122088"/>
    <n v="0"/>
    <n v="0"/>
    <n v="122088"/>
    <n v="24417.600000000002"/>
    <n v="97670.399999999994"/>
    <s v="Lakatos Urbanus"/>
  </r>
  <r>
    <x v="9"/>
    <x v="7"/>
    <n v="4"/>
    <s v="26106208261"/>
    <n v="171241"/>
    <n v="0"/>
    <n v="0"/>
    <n v="171241"/>
    <n v="37205.633333333331"/>
    <n v="134035.36666666667"/>
    <s v="Bakos Ágnes"/>
  </r>
  <r>
    <x v="10"/>
    <x v="4"/>
    <n v="1"/>
    <s v="16307221037"/>
    <n v="112182"/>
    <n v="0"/>
    <n v="0"/>
    <n v="112182"/>
    <n v="22436.400000000001"/>
    <n v="89745.600000000006"/>
    <s v="Fazekas Theodorus"/>
  </r>
  <r>
    <x v="11"/>
    <x v="0"/>
    <n v="1"/>
    <s v="26208186209"/>
    <n v="138786"/>
    <n v="0"/>
    <n v="0"/>
    <n v="138786"/>
    <n v="27757.200000000001"/>
    <n v="111028.8"/>
    <s v="Molnár Ancilla"/>
  </r>
  <r>
    <x v="12"/>
    <x v="0"/>
    <n v="3"/>
    <s v="28512167369"/>
    <n v="99312"/>
    <n v="18000"/>
    <n v="0"/>
    <n v="117312"/>
    <n v="23462.400000000001"/>
    <n v="93849.600000000006"/>
    <s v="Somogyi Ágnes"/>
  </r>
  <r>
    <x v="13"/>
    <x v="0"/>
    <n v="1"/>
    <s v="17608028118"/>
    <n v="80839"/>
    <n v="0"/>
    <n v="0"/>
    <n v="80839"/>
    <n v="16167.800000000001"/>
    <n v="64671.199999999997"/>
    <s v="Varga Endere"/>
  </r>
  <r>
    <x v="14"/>
    <x v="8"/>
    <n v="0"/>
    <s v="27107099148"/>
    <n v="80652"/>
    <n v="0"/>
    <n v="0"/>
    <n v="80652"/>
    <n v="16130.400000000001"/>
    <n v="64521.599999999999"/>
    <s v="Németh Barbara"/>
  </r>
  <r>
    <x v="15"/>
    <x v="6"/>
    <n v="5"/>
    <s v="16012154845"/>
    <n v="152828"/>
    <n v="0"/>
    <n v="0"/>
    <n v="152828"/>
    <n v="31681.733333333334"/>
    <n v="121146.26666666666"/>
    <s v="Mészáros Tiván"/>
  </r>
  <r>
    <x v="16"/>
    <x v="1"/>
    <n v="3"/>
    <s v="28008245119"/>
    <n v="94851"/>
    <n v="18000"/>
    <n v="0"/>
    <n v="112851"/>
    <n v="22570.2"/>
    <n v="90280.8"/>
    <s v="Horváth Gizella"/>
  </r>
  <r>
    <x v="17"/>
    <x v="9"/>
    <n v="0"/>
    <s v="16110057063"/>
    <n v="89318"/>
    <n v="0"/>
    <n v="0"/>
    <n v="89318"/>
    <n v="17863.600000000002"/>
    <n v="71454.399999999994"/>
    <s v="Végh Pál"/>
  </r>
  <r>
    <x v="18"/>
    <x v="8"/>
    <n v="0"/>
    <s v="27508169375"/>
    <n v="65105"/>
    <n v="0"/>
    <n v="0"/>
    <n v="65105"/>
    <n v="13021"/>
    <n v="52084"/>
    <s v="Oláh Hangucsa"/>
  </r>
  <r>
    <x v="19"/>
    <x v="1"/>
    <n v="5"/>
    <s v="17606159179"/>
    <n v="111116"/>
    <n v="0"/>
    <n v="0"/>
    <n v="111116"/>
    <n v="22223.200000000001"/>
    <n v="88892.800000000003"/>
    <s v="Sóos Béla"/>
  </r>
  <r>
    <x v="20"/>
    <x v="10"/>
    <n v="5"/>
    <s v="27012229418"/>
    <n v="118418"/>
    <n v="21000"/>
    <n v="0"/>
    <n v="139418"/>
    <n v="27883.600000000002"/>
    <n v="111534.39999999999"/>
    <s v="Budai Albina"/>
  </r>
  <r>
    <x v="21"/>
    <x v="2"/>
    <n v="1"/>
    <s v="16305167660"/>
    <n v="106892"/>
    <n v="0"/>
    <n v="5000"/>
    <n v="111892"/>
    <n v="22378.400000000001"/>
    <n v="89513.600000000006"/>
    <s v="Deák Zombor"/>
  </r>
  <r>
    <x v="22"/>
    <x v="3"/>
    <n v="3"/>
    <s v="18306118211"/>
    <n v="123403"/>
    <n v="0"/>
    <n v="0"/>
    <n v="123403"/>
    <n v="24680.600000000002"/>
    <n v="98722.4"/>
    <s v="Rózsa Ábrahám"/>
  </r>
  <r>
    <x v="23"/>
    <x v="2"/>
    <n v="5"/>
    <s v="18703137733"/>
    <n v="120038"/>
    <n v="0"/>
    <n v="5000"/>
    <n v="125038"/>
    <n v="25007.600000000002"/>
    <n v="100030.39999999999"/>
    <s v="Gulyás Samud"/>
  </r>
  <r>
    <x v="24"/>
    <x v="5"/>
    <n v="2"/>
    <s v="28311215708"/>
    <n v="116324"/>
    <n v="16500"/>
    <n v="0"/>
    <n v="132824"/>
    <n v="26564.800000000003"/>
    <n v="106259.2"/>
    <s v="Kiss Erzsébet"/>
  </r>
  <r>
    <x v="25"/>
    <x v="11"/>
    <n v="3"/>
    <s v="28402235076"/>
    <n v="69689"/>
    <n v="18000"/>
    <n v="0"/>
    <n v="87689"/>
    <n v="17537.8"/>
    <n v="70151.199999999997"/>
    <s v="Orosz Hanga"/>
  </r>
  <r>
    <x v="26"/>
    <x v="12"/>
    <n v="5"/>
    <s v="16203247195"/>
    <n v="93161"/>
    <n v="0"/>
    <n v="0"/>
    <n v="93161"/>
    <n v="18632.2"/>
    <n v="74528.800000000003"/>
    <s v="Lakatos Sámuel"/>
  </r>
  <r>
    <x v="27"/>
    <x v="13"/>
    <n v="4"/>
    <s v="26908224435"/>
    <n v="67642"/>
    <n v="19500"/>
    <n v="0"/>
    <n v="87142"/>
    <n v="17428.400000000001"/>
    <n v="69713.600000000006"/>
    <s v="Hajdú Judit"/>
  </r>
  <r>
    <x v="28"/>
    <x v="9"/>
    <n v="3"/>
    <s v="16707136458"/>
    <n v="94518"/>
    <n v="0"/>
    <n v="0"/>
    <n v="94518"/>
    <n v="18903.600000000002"/>
    <n v="75614.399999999994"/>
    <s v="Székely Vincencius"/>
  </r>
  <r>
    <x v="29"/>
    <x v="14"/>
    <n v="4"/>
    <s v="18106281868"/>
    <n v="105507"/>
    <n v="0"/>
    <n v="0"/>
    <n v="105507"/>
    <n v="21101.4"/>
    <n v="84405.6"/>
    <s v="Major Saul"/>
  </r>
  <r>
    <x v="30"/>
    <x v="3"/>
    <n v="0"/>
    <s v="26302206009"/>
    <n v="151074"/>
    <n v="0"/>
    <n v="0"/>
    <n v="151074"/>
    <n v="31155.533333333336"/>
    <n v="119918.46666666666"/>
    <s v="Bíró Péter"/>
  </r>
  <r>
    <x v="31"/>
    <x v="0"/>
    <n v="4"/>
    <s v="17609268210"/>
    <n v="176334"/>
    <n v="0"/>
    <n v="0"/>
    <n v="176334"/>
    <n v="38733.533333333333"/>
    <n v="137600.46666666667"/>
    <s v="Bakos Levente"/>
  </r>
  <r>
    <x v="32"/>
    <x v="13"/>
    <n v="3"/>
    <s v="27710164348"/>
    <n v="157557"/>
    <n v="0"/>
    <n v="0"/>
    <n v="157557"/>
    <n v="33100.433333333334"/>
    <n v="124456.56666666667"/>
    <s v="Bakos Hangucsa"/>
  </r>
  <r>
    <x v="33"/>
    <x v="7"/>
    <n v="1"/>
    <s v="18804012322"/>
    <n v="65802"/>
    <n v="0"/>
    <n v="0"/>
    <n v="65802"/>
    <n v="13160.400000000001"/>
    <n v="52641.599999999999"/>
    <s v="Németh Marcellus"/>
  </r>
  <r>
    <x v="34"/>
    <x v="14"/>
    <n v="3"/>
    <s v="26101098864"/>
    <n v="157863"/>
    <n v="0"/>
    <n v="0"/>
    <n v="157863"/>
    <n v="33192.23333333333"/>
    <n v="124670.76666666666"/>
    <s v="Bíró Judit"/>
  </r>
  <r>
    <x v="35"/>
    <x v="5"/>
    <n v="3"/>
    <s v="18605018033"/>
    <n v="96031"/>
    <n v="0"/>
    <n v="0"/>
    <n v="96031"/>
    <n v="19206.2"/>
    <n v="76824.800000000003"/>
    <s v="Magyar Vernerius"/>
  </r>
  <r>
    <x v="36"/>
    <x v="1"/>
    <n v="1"/>
    <s v="17204188238"/>
    <n v="70601"/>
    <n v="0"/>
    <n v="0"/>
    <n v="70601"/>
    <n v="14120.2"/>
    <n v="56480.800000000003"/>
    <s v="Bakos Martinus"/>
  </r>
  <r>
    <x v="37"/>
    <x v="13"/>
    <n v="3"/>
    <s v="17103035080"/>
    <n v="145925"/>
    <n v="0"/>
    <n v="0"/>
    <n v="145925"/>
    <n v="29610.833333333332"/>
    <n v="116314.16666666667"/>
    <s v="Szilágyi Sebastianus"/>
  </r>
  <r>
    <x v="38"/>
    <x v="4"/>
    <n v="0"/>
    <s v="26207044586"/>
    <n v="73443"/>
    <n v="0"/>
    <n v="0"/>
    <n v="73443"/>
    <n v="14688.6"/>
    <n v="58754.400000000001"/>
    <s v="Fehér Angelika"/>
  </r>
  <r>
    <x v="39"/>
    <x v="8"/>
    <n v="4"/>
    <s v="17606229555"/>
    <n v="130042"/>
    <n v="0"/>
    <n v="0"/>
    <n v="130042"/>
    <n v="26008.400000000001"/>
    <n v="104033.60000000001"/>
    <s v="Gaál Otmár"/>
  </r>
  <r>
    <x v="40"/>
    <x v="0"/>
    <n v="5"/>
    <s v="18004018590"/>
    <n v="109724"/>
    <n v="0"/>
    <n v="0"/>
    <n v="109724"/>
    <n v="21944.800000000003"/>
    <n v="87779.199999999997"/>
    <s v="Fehér Endere"/>
  </r>
  <r>
    <x v="41"/>
    <x v="6"/>
    <n v="4"/>
    <s v="26704035657"/>
    <n v="155047"/>
    <n v="0"/>
    <n v="0"/>
    <n v="155047"/>
    <n v="32347.433333333334"/>
    <n v="122699.56666666667"/>
    <s v="Bognár Mária"/>
  </r>
  <r>
    <x v="42"/>
    <x v="6"/>
    <n v="0"/>
    <s v="27411284201"/>
    <n v="88414"/>
    <n v="0"/>
    <n v="0"/>
    <n v="88414"/>
    <n v="17682.8"/>
    <n v="70731.199999999997"/>
    <s v="Fodor Erzsébet"/>
  </r>
  <r>
    <x v="43"/>
    <x v="15"/>
    <n v="5"/>
    <s v="18508034110"/>
    <n v="93269"/>
    <n v="0"/>
    <n v="0"/>
    <n v="93269"/>
    <n v="18653.8"/>
    <n v="74615.199999999997"/>
    <s v="Nemes Saul"/>
  </r>
  <r>
    <x v="44"/>
    <x v="9"/>
    <n v="5"/>
    <s v="16412173104"/>
    <n v="169189"/>
    <n v="0"/>
    <n v="0"/>
    <n v="169189"/>
    <n v="36590.033333333333"/>
    <n v="132598.96666666667"/>
    <s v="Somogyi Mike"/>
  </r>
  <r>
    <x v="45"/>
    <x v="2"/>
    <n v="3"/>
    <s v="18401121839"/>
    <n v="114015"/>
    <n v="0"/>
    <n v="5000"/>
    <n v="119015"/>
    <n v="23803"/>
    <n v="95212"/>
    <s v="Pintér Pongrác"/>
  </r>
  <r>
    <x v="46"/>
    <x v="15"/>
    <n v="2"/>
    <s v="18301209359"/>
    <n v="165779"/>
    <n v="0"/>
    <n v="0"/>
    <n v="165779"/>
    <n v="35567.033333333333"/>
    <n v="130211.96666666667"/>
    <s v="Sóos József"/>
  </r>
  <r>
    <x v="47"/>
    <x v="1"/>
    <n v="3"/>
    <s v="16309058584"/>
    <n v="166145"/>
    <n v="0"/>
    <n v="0"/>
    <n v="166145"/>
    <n v="35676.833333333336"/>
    <n v="130468.16666666666"/>
    <s v="Fodor Urbanus"/>
  </r>
  <r>
    <x v="48"/>
    <x v="2"/>
    <n v="2"/>
    <s v="26801085120"/>
    <n v="98337"/>
    <n v="16500"/>
    <n v="5000"/>
    <n v="119837"/>
    <n v="23967.4"/>
    <n v="95869.6"/>
    <s v="Pásztor Agáta"/>
  </r>
  <r>
    <x v="49"/>
    <x v="16"/>
    <n v="4"/>
    <s v="26007059157"/>
    <n v="149802"/>
    <n v="0"/>
    <n v="0"/>
    <n v="149802"/>
    <n v="30773.933333333334"/>
    <n v="119028.06666666667"/>
    <s v="Németh Ágnes"/>
  </r>
  <r>
    <x v="50"/>
    <x v="4"/>
    <n v="0"/>
    <s v="18206276849"/>
    <n v="159772"/>
    <n v="0"/>
    <n v="0"/>
    <n v="159772"/>
    <n v="33764.933333333334"/>
    <n v="126007.06666666667"/>
    <s v="Végh Felicián"/>
  </r>
  <r>
    <x v="51"/>
    <x v="17"/>
    <n v="5"/>
    <s v="26604015733"/>
    <n v="123717"/>
    <n v="21000"/>
    <n v="0"/>
    <n v="144717"/>
    <n v="29248.433333333334"/>
    <n v="115468.56666666667"/>
    <s v="Németh Rózsa"/>
  </r>
  <r>
    <x v="52"/>
    <x v="15"/>
    <n v="0"/>
    <s v="16407093513"/>
    <n v="85982"/>
    <n v="0"/>
    <n v="0"/>
    <n v="85982"/>
    <n v="17196.400000000001"/>
    <n v="68785.600000000006"/>
    <s v="Bognár Mauritius"/>
  </r>
  <r>
    <x v="53"/>
    <x v="11"/>
    <n v="2"/>
    <s v="18307265353"/>
    <n v="119123"/>
    <n v="0"/>
    <n v="0"/>
    <n v="119123"/>
    <n v="23824.600000000002"/>
    <n v="95298.4"/>
    <s v="Vincze Pongrác"/>
  </r>
  <r>
    <x v="54"/>
    <x v="4"/>
    <n v="0"/>
    <s v="17906132100"/>
    <n v="69112"/>
    <n v="0"/>
    <n v="0"/>
    <n v="69112"/>
    <n v="13822.400000000001"/>
    <n v="55289.599999999999"/>
    <s v="Katona Valterus"/>
  </r>
  <r>
    <x v="55"/>
    <x v="6"/>
    <n v="5"/>
    <s v="27509181210"/>
    <n v="61563"/>
    <n v="21000"/>
    <n v="0"/>
    <n v="82563"/>
    <n v="16512.600000000002"/>
    <n v="66050.399999999994"/>
    <s v="Király Rezeda"/>
  </r>
  <r>
    <x v="56"/>
    <x v="10"/>
    <n v="4"/>
    <s v="27904283976"/>
    <n v="161746"/>
    <n v="0"/>
    <n v="0"/>
    <n v="161746"/>
    <n v="34357.133333333331"/>
    <n v="127388.86666666667"/>
    <s v="Papp Anna"/>
  </r>
  <r>
    <x v="57"/>
    <x v="16"/>
    <n v="4"/>
    <s v="28111107118"/>
    <n v="66189"/>
    <n v="19500"/>
    <n v="0"/>
    <n v="85689"/>
    <n v="17137.8"/>
    <n v="68551.199999999997"/>
    <s v="Szabó Mandula"/>
  </r>
  <r>
    <x v="58"/>
    <x v="9"/>
    <n v="5"/>
    <s v="17504028407"/>
    <n v="166279"/>
    <n v="0"/>
    <n v="0"/>
    <n v="166279"/>
    <n v="35717.033333333333"/>
    <n v="130561.96666666667"/>
    <s v="Mészáros Pongrác"/>
  </r>
  <r>
    <x v="59"/>
    <x v="12"/>
    <n v="1"/>
    <s v="27003136926"/>
    <n v="95163"/>
    <n v="15000"/>
    <n v="0"/>
    <n v="110163"/>
    <n v="22032.600000000002"/>
    <n v="88130.4"/>
    <s v="Kiss Hangucsa"/>
  </r>
  <r>
    <x v="60"/>
    <x v="11"/>
    <n v="4"/>
    <s v="28410053189"/>
    <n v="163191"/>
    <n v="0"/>
    <n v="0"/>
    <n v="163191"/>
    <n v="34790.633333333331"/>
    <n v="128400.36666666667"/>
    <s v="Somogyi Ágota"/>
  </r>
  <r>
    <x v="61"/>
    <x v="2"/>
    <n v="2"/>
    <s v="17511112381"/>
    <n v="166530"/>
    <n v="0"/>
    <n v="5000"/>
    <n v="171530"/>
    <n v="37292.333333333336"/>
    <n v="134237.66666666666"/>
    <s v="Barna Dénes"/>
  </r>
  <r>
    <x v="62"/>
    <x v="4"/>
    <n v="2"/>
    <s v="28909062516"/>
    <n v="154558"/>
    <n v="0"/>
    <n v="0"/>
    <n v="154558"/>
    <n v="32200.733333333334"/>
    <n v="122357.26666666666"/>
    <s v="Kozma Judit"/>
  </r>
  <r>
    <x v="63"/>
    <x v="17"/>
    <n v="3"/>
    <s v="16401274627"/>
    <n v="128770"/>
    <n v="0"/>
    <n v="0"/>
    <n v="128770"/>
    <n v="25754"/>
    <n v="103016"/>
    <s v="Orosz Mikó"/>
  </r>
  <r>
    <x v="64"/>
    <x v="9"/>
    <n v="1"/>
    <s v="27008206748"/>
    <n v="147340"/>
    <n v="0"/>
    <n v="0"/>
    <n v="147340"/>
    <n v="30035.333333333332"/>
    <n v="117304.66666666667"/>
    <s v="Szűcs Erzsébet"/>
  </r>
  <r>
    <x v="65"/>
    <x v="13"/>
    <n v="5"/>
    <s v="16703171903"/>
    <n v="176061"/>
    <n v="0"/>
    <n v="0"/>
    <n v="176061"/>
    <n v="38651.633333333331"/>
    <n v="137409.36666666667"/>
    <s v="Tóth Kornéliusz"/>
  </r>
  <r>
    <x v="66"/>
    <x v="8"/>
    <n v="1"/>
    <s v="18804193377"/>
    <n v="91729"/>
    <n v="0"/>
    <n v="0"/>
    <n v="91729"/>
    <n v="18345.8"/>
    <n v="73383.199999999997"/>
    <s v="Szalai László"/>
  </r>
  <r>
    <x v="67"/>
    <x v="11"/>
    <n v="2"/>
    <s v="16706254838"/>
    <n v="146690"/>
    <n v="0"/>
    <n v="0"/>
    <n v="146690"/>
    <n v="29840.333333333332"/>
    <n v="116849.66666666667"/>
    <s v="Rózsa Antal"/>
  </r>
  <r>
    <x v="68"/>
    <x v="11"/>
    <n v="0"/>
    <s v="26708164928"/>
    <n v="122232"/>
    <n v="0"/>
    <n v="0"/>
    <n v="122232"/>
    <n v="24446.400000000001"/>
    <n v="97785.600000000006"/>
    <s v="Pásztor Angelika"/>
  </r>
  <r>
    <x v="69"/>
    <x v="0"/>
    <n v="0"/>
    <s v="27902068542"/>
    <n v="130038"/>
    <n v="0"/>
    <n v="0"/>
    <n v="130038"/>
    <n v="26007.600000000002"/>
    <n v="104030.39999999999"/>
    <s v="Molnár Beatrix"/>
  </r>
  <r>
    <x v="70"/>
    <x v="15"/>
    <n v="3"/>
    <s v="28701018978"/>
    <n v="72897"/>
    <n v="18000"/>
    <n v="0"/>
    <n v="90897"/>
    <n v="18179.400000000001"/>
    <n v="72717.600000000006"/>
    <s v="Németh Katalin"/>
  </r>
  <r>
    <x v="71"/>
    <x v="6"/>
    <n v="4"/>
    <s v="16908053738"/>
    <n v="70074"/>
    <n v="0"/>
    <n v="0"/>
    <n v="70074"/>
    <n v="14014.800000000001"/>
    <n v="56059.199999999997"/>
    <s v="Sóos Vászoly"/>
  </r>
  <r>
    <x v="72"/>
    <x v="9"/>
    <n v="4"/>
    <s v="27812119335"/>
    <n v="138321"/>
    <n v="0"/>
    <n v="0"/>
    <n v="138321"/>
    <n v="27664.2"/>
    <n v="110656.8"/>
    <s v="Halász Kinga"/>
  </r>
  <r>
    <x v="73"/>
    <x v="17"/>
    <n v="4"/>
    <s v="29006027646"/>
    <n v="99584"/>
    <n v="19500"/>
    <n v="0"/>
    <n v="119084"/>
    <n v="23816.800000000003"/>
    <n v="95267.199999999997"/>
    <s v="Fekete Ágnes"/>
  </r>
  <r>
    <x v="74"/>
    <x v="5"/>
    <n v="2"/>
    <s v="28609211830"/>
    <n v="98487"/>
    <n v="16500"/>
    <n v="0"/>
    <n v="114987"/>
    <n v="22997.4"/>
    <n v="91989.6"/>
    <s v="Mészáros Beatrix"/>
  </r>
  <r>
    <x v="75"/>
    <x v="4"/>
    <n v="1"/>
    <s v="17311232737"/>
    <n v="145624"/>
    <n v="0"/>
    <n v="0"/>
    <n v="145624"/>
    <n v="29520.533333333336"/>
    <n v="116103.46666666666"/>
    <s v="Kozma Mihály"/>
  </r>
  <r>
    <x v="76"/>
    <x v="18"/>
    <n v="0"/>
    <s v="27804201942"/>
    <n v="145514"/>
    <n v="0"/>
    <n v="0"/>
    <n v="145514"/>
    <n v="29487.533333333336"/>
    <n v="116026.46666666666"/>
    <s v="Deák Hanga"/>
  </r>
  <r>
    <x v="77"/>
    <x v="3"/>
    <n v="2"/>
    <s v="26709051092"/>
    <n v="161806"/>
    <n v="0"/>
    <n v="0"/>
    <n v="161806"/>
    <n v="34375.133333333331"/>
    <n v="127430.86666666667"/>
    <s v="Mészáros Pénteka"/>
  </r>
  <r>
    <x v="78"/>
    <x v="11"/>
    <n v="5"/>
    <s v="26509121354"/>
    <n v="163019"/>
    <n v="0"/>
    <n v="0"/>
    <n v="163019"/>
    <n v="34739.033333333333"/>
    <n v="128279.96666666667"/>
    <s v="Hegedűs Rózsa"/>
  </r>
  <r>
    <x v="79"/>
    <x v="13"/>
    <n v="0"/>
    <s v="26505069495"/>
    <n v="133991"/>
    <n v="0"/>
    <n v="0"/>
    <n v="133991"/>
    <n v="26798.2"/>
    <n v="107192.8"/>
    <s v="Magyar Balzsam"/>
  </r>
  <r>
    <x v="80"/>
    <x v="10"/>
    <n v="3"/>
    <s v="27011042663"/>
    <n v="125965"/>
    <n v="0"/>
    <n v="0"/>
    <n v="125965"/>
    <n v="25193"/>
    <n v="100772"/>
    <s v="Varga Mandula"/>
  </r>
  <r>
    <x v="81"/>
    <x v="16"/>
    <n v="2"/>
    <s v="18012186778"/>
    <n v="134503"/>
    <n v="0"/>
    <n v="0"/>
    <n v="134503"/>
    <n v="26900.600000000002"/>
    <n v="107602.4"/>
    <s v="Virág Fülöp"/>
  </r>
  <r>
    <x v="82"/>
    <x v="0"/>
    <n v="2"/>
    <s v="17201113698"/>
    <n v="88270"/>
    <n v="0"/>
    <n v="0"/>
    <n v="88270"/>
    <n v="17654"/>
    <n v="70616"/>
    <s v="Szabó Betlehem"/>
  </r>
  <r>
    <x v="83"/>
    <x v="3"/>
    <n v="2"/>
    <s v="18107266581"/>
    <n v="144249"/>
    <n v="0"/>
    <n v="0"/>
    <n v="144249"/>
    <n v="29108.033333333336"/>
    <n v="115140.96666666666"/>
    <s v="Szilágyi Marót"/>
  </r>
  <r>
    <x v="84"/>
    <x v="17"/>
    <n v="2"/>
    <s v="28505195412"/>
    <n v="108601"/>
    <n v="16500"/>
    <n v="0"/>
    <n v="125101"/>
    <n v="25020.2"/>
    <n v="100080.8"/>
    <s v="Farkas Mária"/>
  </r>
  <r>
    <x v="85"/>
    <x v="12"/>
    <n v="5"/>
    <s v="16701053265"/>
    <n v="60326"/>
    <n v="0"/>
    <n v="0"/>
    <n v="60326"/>
    <n v="12065.2"/>
    <n v="48260.800000000003"/>
    <s v="Pásztor Fábián"/>
  </r>
  <r>
    <x v="86"/>
    <x v="10"/>
    <n v="1"/>
    <s v="16310253071"/>
    <n v="133678"/>
    <n v="0"/>
    <n v="0"/>
    <n v="133678"/>
    <n v="26735.600000000002"/>
    <n v="106942.39999999999"/>
    <s v="Bognár Vincencius"/>
  </r>
  <r>
    <x v="87"/>
    <x v="2"/>
    <n v="3"/>
    <s v="18211163932"/>
    <n v="87004"/>
    <n v="0"/>
    <n v="5000"/>
    <n v="92004"/>
    <n v="18400.8"/>
    <n v="73603.199999999997"/>
    <s v="Pintér Urbanus"/>
  </r>
  <r>
    <x v="88"/>
    <x v="2"/>
    <n v="3"/>
    <s v="28410238457"/>
    <n v="172907"/>
    <n v="0"/>
    <n v="5000"/>
    <n v="177907"/>
    <n v="39205.433333333334"/>
    <n v="138701.56666666665"/>
    <s v="Pintér Judit"/>
  </r>
  <r>
    <x v="89"/>
    <x v="2"/>
    <n v="3"/>
    <s v="17511277667"/>
    <n v="103540"/>
    <n v="0"/>
    <n v="5000"/>
    <n v="108540"/>
    <n v="21708"/>
    <n v="86832"/>
    <s v="Szilágyi Tobias"/>
  </r>
  <r>
    <x v="90"/>
    <x v="10"/>
    <n v="2"/>
    <s v="17912204702"/>
    <n v="91795"/>
    <n v="0"/>
    <n v="0"/>
    <n v="91795"/>
    <n v="18359"/>
    <n v="73436"/>
    <s v="Szűcs Mike"/>
  </r>
  <r>
    <x v="91"/>
    <x v="3"/>
    <n v="5"/>
    <s v="18411166759"/>
    <n v="109107"/>
    <n v="0"/>
    <n v="0"/>
    <n v="109107"/>
    <n v="21821.4"/>
    <n v="87285.6"/>
    <s v="Tóth Endere"/>
  </r>
  <r>
    <x v="92"/>
    <x v="4"/>
    <n v="1"/>
    <s v="28703221248"/>
    <n v="155945"/>
    <n v="0"/>
    <n v="0"/>
    <n v="155945"/>
    <n v="32616.833333333332"/>
    <n v="123328.16666666667"/>
    <s v="Bodnár Ágnes"/>
  </r>
  <r>
    <x v="93"/>
    <x v="3"/>
    <n v="5"/>
    <s v="28702021410"/>
    <n v="145183"/>
    <n v="0"/>
    <n v="0"/>
    <n v="145183"/>
    <n v="29388.233333333334"/>
    <n v="115794.76666666666"/>
    <s v="Somogyi Beáta"/>
  </r>
  <r>
    <x v="94"/>
    <x v="9"/>
    <n v="3"/>
    <s v="16006145528"/>
    <n v="124393"/>
    <n v="0"/>
    <n v="0"/>
    <n v="124393"/>
    <n v="24878.600000000002"/>
    <n v="99514.4"/>
    <s v="Kiss Fülöp"/>
  </r>
  <r>
    <x v="95"/>
    <x v="2"/>
    <n v="2"/>
    <s v="17206232414"/>
    <n v="139604"/>
    <n v="0"/>
    <n v="5000"/>
    <n v="144604"/>
    <n v="29214.533333333336"/>
    <n v="115389.46666666666"/>
    <s v="Kozma Sándor"/>
  </r>
  <r>
    <x v="96"/>
    <x v="10"/>
    <n v="2"/>
    <s v="18812136785"/>
    <n v="177704"/>
    <n v="0"/>
    <n v="0"/>
    <n v="177704"/>
    <n v="39144.533333333333"/>
    <n v="138559.46666666667"/>
    <s v="Papp Ladomér"/>
  </r>
  <r>
    <x v="97"/>
    <x v="18"/>
    <n v="0"/>
    <s v="17812079133"/>
    <n v="82146"/>
    <n v="0"/>
    <n v="0"/>
    <n v="82146"/>
    <n v="16429.2"/>
    <n v="65716.800000000003"/>
    <s v="Bakos Vincencius"/>
  </r>
  <r>
    <x v="98"/>
    <x v="15"/>
    <n v="5"/>
    <s v="27412204156"/>
    <n v="143600"/>
    <n v="0"/>
    <n v="0"/>
    <n v="143600"/>
    <n v="28913.333333333332"/>
    <n v="114686.66666666667"/>
    <s v="Balogh Kinga"/>
  </r>
  <r>
    <x v="99"/>
    <x v="12"/>
    <n v="5"/>
    <s v="28101137933"/>
    <n v="164477"/>
    <n v="0"/>
    <n v="0"/>
    <n v="164477"/>
    <n v="35176.433333333334"/>
    <n v="129300.56666666667"/>
    <s v="Kovács Ibolya"/>
  </r>
  <r>
    <x v="100"/>
    <x v="10"/>
    <n v="4"/>
    <s v="27701146225"/>
    <n v="145278"/>
    <n v="0"/>
    <n v="0"/>
    <n v="145278"/>
    <n v="29416.733333333334"/>
    <n v="115861.26666666666"/>
    <s v="Szalai Lilium"/>
  </r>
  <r>
    <x v="101"/>
    <x v="13"/>
    <n v="3"/>
    <s v="26012159319"/>
    <n v="99179"/>
    <n v="18000"/>
    <n v="0"/>
    <n v="117179"/>
    <n v="23435.800000000003"/>
    <n v="93743.2"/>
    <s v="Gulyás Kunigunda"/>
  </r>
  <r>
    <x v="102"/>
    <x v="17"/>
    <n v="5"/>
    <s v="18403263734"/>
    <n v="70029"/>
    <n v="0"/>
    <n v="0"/>
    <n v="70029"/>
    <n v="14005.800000000001"/>
    <n v="56023.199999999997"/>
    <s v="Varga Simon"/>
  </r>
  <r>
    <x v="103"/>
    <x v="4"/>
    <n v="0"/>
    <s v="16504136893"/>
    <n v="78905"/>
    <n v="0"/>
    <n v="0"/>
    <n v="78905"/>
    <n v="15781"/>
    <n v="63124"/>
    <s v="Gulyás István"/>
  </r>
  <r>
    <x v="104"/>
    <x v="5"/>
    <n v="0"/>
    <s v="27306084531"/>
    <n v="82301"/>
    <n v="0"/>
    <n v="0"/>
    <n v="82301"/>
    <n v="16460.2"/>
    <n v="65840.800000000003"/>
    <s v="Barna Szabina"/>
  </r>
  <r>
    <x v="105"/>
    <x v="2"/>
    <n v="4"/>
    <s v="16408202575"/>
    <n v="91326"/>
    <n v="0"/>
    <n v="5000"/>
    <n v="96326"/>
    <n v="19265.2"/>
    <n v="77060.800000000003"/>
    <s v="Bognár Sebastianus"/>
  </r>
  <r>
    <x v="106"/>
    <x v="17"/>
    <n v="1"/>
    <s v="18610095775"/>
    <n v="81538"/>
    <n v="0"/>
    <n v="0"/>
    <n v="81538"/>
    <n v="16307.6"/>
    <n v="65230.400000000001"/>
    <s v="Mészáros Péter"/>
  </r>
  <r>
    <x v="107"/>
    <x v="1"/>
    <n v="1"/>
    <s v="28703273836"/>
    <n v="140759"/>
    <n v="0"/>
    <n v="0"/>
    <n v="140759"/>
    <n v="28151.800000000003"/>
    <n v="112607.2"/>
    <s v="Mészáros Szabina"/>
  </r>
  <r>
    <x v="108"/>
    <x v="18"/>
    <n v="0"/>
    <s v="28712147372"/>
    <n v="108256"/>
    <n v="0"/>
    <n v="0"/>
    <n v="108256"/>
    <n v="21651.200000000001"/>
    <n v="86604.800000000003"/>
    <s v="Nemes András"/>
  </r>
  <r>
    <x v="109"/>
    <x v="8"/>
    <n v="5"/>
    <s v="28809142559"/>
    <n v="165454"/>
    <n v="0"/>
    <n v="0"/>
    <n v="165454"/>
    <n v="35469.533333333333"/>
    <n v="129984.46666666667"/>
    <s v="Kovács Katalin"/>
  </r>
  <r>
    <x v="110"/>
    <x v="14"/>
    <n v="4"/>
    <s v="27608247270"/>
    <n v="71932"/>
    <n v="19500"/>
    <n v="0"/>
    <n v="91432"/>
    <n v="18286.400000000001"/>
    <n v="73145.600000000006"/>
    <s v="Bodnár Beatrix"/>
  </r>
  <r>
    <x v="111"/>
    <x v="6"/>
    <n v="4"/>
    <s v="18109033902"/>
    <n v="155624"/>
    <n v="0"/>
    <n v="0"/>
    <n v="155624"/>
    <n v="32520.533333333336"/>
    <n v="123103.46666666666"/>
    <s v="Somogyi Tobias"/>
  </r>
  <r>
    <x v="112"/>
    <x v="12"/>
    <n v="2"/>
    <s v="16301018677"/>
    <n v="93884"/>
    <n v="0"/>
    <n v="0"/>
    <n v="93884"/>
    <n v="18776.8"/>
    <n v="75107.199999999997"/>
    <s v="Kozma Mike"/>
  </r>
  <r>
    <x v="113"/>
    <x v="4"/>
    <n v="5"/>
    <s v="27203165528"/>
    <n v="61739"/>
    <n v="21000"/>
    <n v="0"/>
    <n v="82739"/>
    <n v="16547.8"/>
    <n v="66191.199999999997"/>
    <s v="Székely Hangucsa"/>
  </r>
  <r>
    <x v="114"/>
    <x v="2"/>
    <n v="2"/>
    <s v="27508135715"/>
    <n v="143697"/>
    <n v="0"/>
    <n v="5000"/>
    <n v="148697"/>
    <n v="30442.433333333334"/>
    <n v="118254.56666666667"/>
    <s v="Takács Kunigunda"/>
  </r>
  <r>
    <x v="115"/>
    <x v="7"/>
    <n v="3"/>
    <s v="29005185814"/>
    <n v="78109"/>
    <n v="18000"/>
    <n v="0"/>
    <n v="96109"/>
    <n v="19221.8"/>
    <n v="76887.199999999997"/>
    <s v="Baross Rezeda"/>
  </r>
  <r>
    <x v="116"/>
    <x v="7"/>
    <n v="3"/>
    <s v="26707042841"/>
    <n v="148690"/>
    <n v="0"/>
    <n v="0"/>
    <n v="148690"/>
    <n v="30440.333333333332"/>
    <n v="118249.66666666667"/>
    <s v="Kiss Anna"/>
  </r>
  <r>
    <x v="117"/>
    <x v="17"/>
    <n v="0"/>
    <s v="27705113343"/>
    <n v="147419"/>
    <n v="0"/>
    <n v="0"/>
    <n v="147419"/>
    <n v="30059.033333333336"/>
    <n v="117359.96666666666"/>
    <s v="Rózsa Erzsébet"/>
  </r>
  <r>
    <x v="118"/>
    <x v="4"/>
    <n v="3"/>
    <s v="26912089268"/>
    <n v="178183"/>
    <n v="0"/>
    <n v="0"/>
    <n v="178183"/>
    <n v="39288.23333333333"/>
    <n v="138894.76666666666"/>
    <s v="Végh Hanga"/>
  </r>
  <r>
    <x v="119"/>
    <x v="6"/>
    <n v="5"/>
    <s v="28307187118"/>
    <n v="77717"/>
    <n v="21000"/>
    <n v="0"/>
    <n v="98717"/>
    <n v="19743.400000000001"/>
    <n v="78973.600000000006"/>
    <s v="Papp Rezeda"/>
  </r>
  <r>
    <x v="120"/>
    <x v="13"/>
    <n v="0"/>
    <s v="18606046747"/>
    <n v="120714"/>
    <n v="0"/>
    <n v="0"/>
    <n v="120714"/>
    <n v="24142.800000000003"/>
    <n v="96571.199999999997"/>
    <s v="Major György"/>
  </r>
  <r>
    <x v="121"/>
    <x v="15"/>
    <n v="2"/>
    <s v="28309106844"/>
    <n v="109279"/>
    <n v="16500"/>
    <n v="0"/>
    <n v="125779"/>
    <n v="25155.800000000003"/>
    <n v="100623.2"/>
    <s v="Fehér Ilona"/>
  </r>
  <r>
    <x v="122"/>
    <x v="9"/>
    <n v="2"/>
    <s v="27911245484"/>
    <n v="61286"/>
    <n v="16500"/>
    <n v="0"/>
    <n v="77786"/>
    <n v="15557.2"/>
    <n v="62228.800000000003"/>
    <s v="Török Ágota"/>
  </r>
  <r>
    <x v="123"/>
    <x v="18"/>
    <n v="5"/>
    <s v="26906197273"/>
    <n v="91850"/>
    <n v="21000"/>
    <n v="0"/>
    <n v="112850"/>
    <n v="22570"/>
    <n v="90280"/>
    <s v="Kovács Hangucsa"/>
  </r>
  <r>
    <x v="124"/>
    <x v="8"/>
    <n v="1"/>
    <s v="18201143397"/>
    <n v="122112"/>
    <n v="0"/>
    <n v="0"/>
    <n v="122112"/>
    <n v="24422.400000000001"/>
    <n v="97689.600000000006"/>
    <s v="Fekete Csépán"/>
  </r>
  <r>
    <x v="125"/>
    <x v="14"/>
    <n v="4"/>
    <s v="27304276466"/>
    <n v="179299"/>
    <n v="0"/>
    <n v="0"/>
    <n v="179299"/>
    <n v="39623.033333333333"/>
    <n v="139675.96666666667"/>
    <s v="Papp Szabina"/>
  </r>
  <r>
    <x v="126"/>
    <x v="18"/>
    <n v="1"/>
    <s v="19001157307"/>
    <n v="123399"/>
    <n v="0"/>
    <n v="0"/>
    <n v="123399"/>
    <n v="24679.800000000003"/>
    <n v="98719.2"/>
    <s v="Bognár Tamás"/>
  </r>
  <r>
    <x v="127"/>
    <x v="16"/>
    <n v="3"/>
    <s v="17010171669"/>
    <n v="127367"/>
    <n v="0"/>
    <n v="0"/>
    <n v="127367"/>
    <n v="25473.4"/>
    <n v="101893.6"/>
    <s v="Szűcs Vászoly"/>
  </r>
  <r>
    <x v="128"/>
    <x v="6"/>
    <n v="5"/>
    <s v="28504067146"/>
    <n v="144618"/>
    <n v="0"/>
    <n v="0"/>
    <n v="144618"/>
    <n v="29218.733333333334"/>
    <n v="115399.26666666666"/>
    <s v="Gaál Rezeda"/>
  </r>
  <r>
    <x v="129"/>
    <x v="4"/>
    <n v="0"/>
    <s v="16112182043"/>
    <n v="112877"/>
    <n v="0"/>
    <n v="0"/>
    <n v="112877"/>
    <n v="22575.4"/>
    <n v="90301.6"/>
    <s v="Lakatos Kornéliusz"/>
  </r>
  <r>
    <x v="130"/>
    <x v="15"/>
    <n v="0"/>
    <s v="28803039980"/>
    <n v="127667"/>
    <n v="0"/>
    <n v="0"/>
    <n v="127667"/>
    <n v="25533.4"/>
    <n v="102133.6"/>
    <s v="Török Anna"/>
  </r>
  <r>
    <x v="131"/>
    <x v="2"/>
    <n v="4"/>
    <s v="26406046315"/>
    <n v="151646"/>
    <n v="0"/>
    <n v="5000"/>
    <n v="156646"/>
    <n v="32827.133333333331"/>
    <n v="123818.86666666667"/>
    <s v="Magyar Agáta"/>
  </r>
  <r>
    <x v="132"/>
    <x v="9"/>
    <n v="3"/>
    <s v="18006201770"/>
    <n v="119629"/>
    <n v="0"/>
    <n v="0"/>
    <n v="119629"/>
    <n v="23925.800000000003"/>
    <n v="95703.2"/>
    <s v="Magyar Dénes"/>
  </r>
  <r>
    <x v="133"/>
    <x v="4"/>
    <n v="2"/>
    <s v="17210077481"/>
    <n v="130102"/>
    <n v="0"/>
    <n v="0"/>
    <n v="130102"/>
    <n v="26020.400000000001"/>
    <n v="104081.60000000001"/>
    <s v="Gulyás Béla"/>
  </r>
  <r>
    <x v="134"/>
    <x v="2"/>
    <n v="2"/>
    <s v="26901172261"/>
    <n v="98983"/>
    <n v="16500"/>
    <n v="5000"/>
    <n v="120483"/>
    <n v="24096.600000000002"/>
    <n v="96386.4"/>
    <s v="Szalai Szabina"/>
  </r>
  <r>
    <x v="135"/>
    <x v="10"/>
    <n v="5"/>
    <s v="27907034027"/>
    <n v="174696"/>
    <n v="0"/>
    <n v="0"/>
    <n v="174696"/>
    <n v="38242.133333333331"/>
    <n v="136453.86666666667"/>
    <s v="Halász Barbara"/>
  </r>
  <r>
    <x v="136"/>
    <x v="12"/>
    <n v="4"/>
    <s v="17208226400"/>
    <n v="118484"/>
    <n v="0"/>
    <n v="0"/>
    <n v="118484"/>
    <n v="23696.800000000003"/>
    <n v="94787.199999999997"/>
    <s v="Oláh Márk"/>
  </r>
  <r>
    <x v="137"/>
    <x v="4"/>
    <n v="2"/>
    <s v="28605134624"/>
    <n v="72181"/>
    <n v="16500"/>
    <n v="0"/>
    <n v="88681"/>
    <n v="17736.2"/>
    <n v="70944.800000000003"/>
    <s v="Sipos Péter"/>
  </r>
  <r>
    <x v="138"/>
    <x v="1"/>
    <n v="2"/>
    <s v="27409105896"/>
    <n v="145125"/>
    <n v="0"/>
    <n v="0"/>
    <n v="145125"/>
    <n v="29370.833333333332"/>
    <n v="115754.16666666667"/>
    <s v="Fazekas Szabina"/>
  </r>
  <r>
    <x v="139"/>
    <x v="14"/>
    <n v="3"/>
    <s v="26003256573"/>
    <n v="101233"/>
    <n v="18000"/>
    <n v="0"/>
    <n v="119233"/>
    <n v="23846.600000000002"/>
    <n v="95386.4"/>
    <s v="Katona Ágota"/>
  </r>
  <r>
    <x v="140"/>
    <x v="15"/>
    <n v="3"/>
    <s v="27710074991"/>
    <n v="170524"/>
    <n v="0"/>
    <n v="0"/>
    <n v="170524"/>
    <n v="36990.533333333333"/>
    <n v="133533.46666666667"/>
    <s v="Rózsa Anna"/>
  </r>
  <r>
    <x v="141"/>
    <x v="5"/>
    <n v="1"/>
    <s v="27608192704"/>
    <n v="174571"/>
    <n v="0"/>
    <n v="0"/>
    <n v="174571"/>
    <n v="38204.633333333331"/>
    <n v="136366.36666666667"/>
    <s v="Szalai Erzsébet"/>
  </r>
  <r>
    <x v="142"/>
    <x v="11"/>
    <n v="3"/>
    <s v="27506256412"/>
    <n v="104361"/>
    <n v="18000"/>
    <n v="0"/>
    <n v="122361"/>
    <n v="24472.2"/>
    <n v="97888.8"/>
    <s v="Kovács Arenta"/>
  </r>
  <r>
    <x v="143"/>
    <x v="13"/>
    <n v="3"/>
    <s v="26201029294"/>
    <n v="79345"/>
    <n v="18000"/>
    <n v="0"/>
    <n v="97345"/>
    <n v="19469"/>
    <n v="77876"/>
    <s v="Magyar Gáspár"/>
  </r>
  <r>
    <x v="144"/>
    <x v="14"/>
    <n v="3"/>
    <s v="26007106389"/>
    <n v="125448"/>
    <n v="0"/>
    <n v="0"/>
    <n v="125448"/>
    <n v="25089.600000000002"/>
    <n v="100358.39999999999"/>
    <s v="Hajdú Szabina"/>
  </r>
  <r>
    <x v="145"/>
    <x v="14"/>
    <n v="2"/>
    <s v="29007254164"/>
    <n v="107473"/>
    <n v="16500"/>
    <n v="0"/>
    <n v="123973"/>
    <n v="24794.600000000002"/>
    <n v="99178.4"/>
    <s v="Bakos Katalin"/>
  </r>
  <r>
    <x v="146"/>
    <x v="4"/>
    <n v="4"/>
    <s v="28210133101"/>
    <n v="88439"/>
    <n v="19500"/>
    <n v="0"/>
    <n v="107939"/>
    <n v="21587.800000000003"/>
    <n v="86351.2"/>
    <s v="Juhász Ágnes"/>
  </r>
  <r>
    <x v="147"/>
    <x v="17"/>
    <n v="3"/>
    <s v="27605053964"/>
    <n v="62467"/>
    <n v="18000"/>
    <n v="0"/>
    <n v="80467"/>
    <n v="16093.400000000001"/>
    <n v="64373.599999999999"/>
    <s v="Somogyi Szabina"/>
  </r>
  <r>
    <x v="148"/>
    <x v="1"/>
    <n v="4"/>
    <s v="17704095053"/>
    <n v="145308"/>
    <n v="0"/>
    <n v="0"/>
    <n v="145308"/>
    <n v="29425.733333333334"/>
    <n v="115882.26666666666"/>
    <s v="Lakatos Keresztes"/>
  </r>
  <r>
    <x v="149"/>
    <x v="18"/>
    <n v="4"/>
    <s v="28212079653"/>
    <n v="106921"/>
    <n v="19500"/>
    <n v="0"/>
    <n v="126421"/>
    <n v="25284.2"/>
    <n v="101136.8"/>
    <s v="Horváth Lilium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1" cacheId="0" applyNumberFormats="0" applyBorderFormats="0" applyFontFormats="0" applyPatternFormats="0" applyAlignmentFormats="0" applyWidthHeightFormats="1" dataCaption="Értékek" updatedVersion="4" minRefreshableVersion="3" useAutoFormatting="1" itemPrintTitles="1" createdVersion="4" indent="0" outline="1" outlineData="1" multipleFieldFilters="0" chartFormat="5">
  <location ref="A3:C23" firstHeaderRow="0" firstDataRow="1" firstDataCol="1"/>
  <pivotFields count="11">
    <pivotField showAll="0" defaultSubtotal="0">
      <items count="150">
        <item x="9"/>
        <item x="32"/>
        <item x="145"/>
        <item x="31"/>
        <item x="36"/>
        <item x="97"/>
        <item x="98"/>
        <item x="61"/>
        <item x="104"/>
        <item x="115"/>
        <item x="34"/>
        <item x="30"/>
        <item x="92"/>
        <item x="110"/>
        <item x="41"/>
        <item x="52"/>
        <item x="105"/>
        <item x="126"/>
        <item x="86"/>
        <item x="20"/>
        <item x="76"/>
        <item x="21"/>
        <item x="84"/>
        <item x="138"/>
        <item x="10"/>
        <item x="38"/>
        <item x="40"/>
        <item x="121"/>
        <item x="73"/>
        <item x="124"/>
        <item x="42"/>
        <item x="47"/>
        <item x="39"/>
        <item x="128"/>
        <item x="133"/>
        <item x="103"/>
        <item x="101"/>
        <item x="23"/>
        <item x="1"/>
        <item x="27"/>
        <item x="144"/>
        <item x="135"/>
        <item x="72"/>
        <item x="78"/>
        <item x="16"/>
        <item x="149"/>
        <item x="146"/>
        <item x="5"/>
        <item x="139"/>
        <item x="54"/>
        <item x="55"/>
        <item x="116"/>
        <item x="24"/>
        <item x="94"/>
        <item x="59"/>
        <item x="142"/>
        <item x="123"/>
        <item x="99"/>
        <item x="109"/>
        <item x="62"/>
        <item x="75"/>
        <item x="112"/>
        <item x="95"/>
        <item x="148"/>
        <item x="129"/>
        <item x="26"/>
        <item x="8"/>
        <item x="131"/>
        <item x="79"/>
        <item x="132"/>
        <item x="143"/>
        <item x="35"/>
        <item x="120"/>
        <item x="29"/>
        <item x="74"/>
        <item x="77"/>
        <item x="106"/>
        <item x="58"/>
        <item x="107"/>
        <item x="15"/>
        <item x="11"/>
        <item x="69"/>
        <item x="108"/>
        <item x="43"/>
        <item x="0"/>
        <item x="49"/>
        <item x="14"/>
        <item x="70"/>
        <item x="33"/>
        <item x="51"/>
        <item x="18"/>
        <item x="136"/>
        <item x="25"/>
        <item x="63"/>
        <item x="56"/>
        <item x="96"/>
        <item x="119"/>
        <item x="125"/>
        <item x="48"/>
        <item x="68"/>
        <item x="85"/>
        <item x="88"/>
        <item x="45"/>
        <item x="87"/>
        <item x="4"/>
        <item x="22"/>
        <item x="140"/>
        <item x="67"/>
        <item x="117"/>
        <item x="137"/>
        <item x="12"/>
        <item x="60"/>
        <item x="93"/>
        <item x="44"/>
        <item x="147"/>
        <item x="111"/>
        <item x="19"/>
        <item x="46"/>
        <item x="71"/>
        <item x="82"/>
        <item x="3"/>
        <item x="57"/>
        <item x="141"/>
        <item x="66"/>
        <item x="100"/>
        <item x="134"/>
        <item x="113"/>
        <item x="28"/>
        <item x="83"/>
        <item x="37"/>
        <item x="89"/>
        <item x="64"/>
        <item x="90"/>
        <item x="127"/>
        <item x="6"/>
        <item x="114"/>
        <item x="2"/>
        <item x="91"/>
        <item x="65"/>
        <item x="122"/>
        <item x="130"/>
        <item x="13"/>
        <item x="80"/>
        <item x="102"/>
        <item x="50"/>
        <item x="118"/>
        <item x="17"/>
        <item x="7"/>
        <item x="53"/>
        <item x="81"/>
      </items>
    </pivotField>
    <pivotField axis="axisRow" showAll="0">
      <items count="20">
        <item x="18"/>
        <item x="1"/>
        <item x="2"/>
        <item x="16"/>
        <item x="8"/>
        <item x="5"/>
        <item x="14"/>
        <item x="12"/>
        <item x="0"/>
        <item x="6"/>
        <item x="4"/>
        <item x="11"/>
        <item x="15"/>
        <item x="13"/>
        <item x="7"/>
        <item x="3"/>
        <item x="9"/>
        <item x="17"/>
        <item x="10"/>
        <item t="default"/>
      </items>
    </pivotField>
    <pivotField showAll="0"/>
    <pivotField showAll="0"/>
    <pivotField numFmtId="164" showAll="0"/>
    <pivotField numFmtId="164" showAll="0"/>
    <pivotField numFmtId="164" showAll="0"/>
    <pivotField numFmtId="6" showAll="0"/>
    <pivotField dataField="1" numFmtId="6" showAll="0"/>
    <pivotField numFmtId="6" showAll="0"/>
    <pivotField showAll="0"/>
  </pivotFields>
  <rowFields count="1">
    <field x="1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Max / Adó (havi)" fld="8" subtotal="max" baseField="0" baseItem="1"/>
    <dataField name="Min / Adó (havi)2" fld="8" subtotal="min" baseField="0" baseItem="1"/>
  </dataFields>
  <chartFormats count="2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3"/>
  <sheetViews>
    <sheetView workbookViewId="0">
      <selection activeCell="C8" sqref="C8"/>
    </sheetView>
  </sheetViews>
  <sheetFormatPr defaultRowHeight="15" x14ac:dyDescent="0.25"/>
  <cols>
    <col min="1" max="1" width="17.5703125" customWidth="1"/>
    <col min="2" max="2" width="15.85546875" customWidth="1"/>
    <col min="3" max="3" width="16.5703125" customWidth="1"/>
    <col min="4" max="4" width="12" customWidth="1"/>
    <col min="5" max="5" width="14.7109375" customWidth="1"/>
    <col min="6" max="6" width="12.85546875" customWidth="1"/>
    <col min="7" max="10" width="12" customWidth="1"/>
    <col min="11" max="11" width="13.140625" customWidth="1"/>
    <col min="12" max="15" width="12" customWidth="1"/>
    <col min="16" max="16" width="17.7109375" customWidth="1"/>
    <col min="17" max="17" width="13.28515625" customWidth="1"/>
    <col min="18" max="21" width="12" customWidth="1"/>
    <col min="22" max="300" width="18.85546875" bestFit="1" customWidth="1"/>
    <col min="301" max="301" width="22.5703125" bestFit="1" customWidth="1"/>
    <col min="302" max="302" width="23.28515625" bestFit="1" customWidth="1"/>
  </cols>
  <sheetData>
    <row r="3" spans="1:3" x14ac:dyDescent="0.25">
      <c r="A3" s="10" t="s">
        <v>343</v>
      </c>
      <c r="B3" s="1" t="s">
        <v>341</v>
      </c>
      <c r="C3" s="1" t="s">
        <v>342</v>
      </c>
    </row>
    <row r="4" spans="1:3" x14ac:dyDescent="0.25">
      <c r="A4" s="11" t="s">
        <v>181</v>
      </c>
      <c r="B4" s="9">
        <v>29487.533333333336</v>
      </c>
      <c r="C4" s="9">
        <v>16429.2</v>
      </c>
    </row>
    <row r="5" spans="1:3" x14ac:dyDescent="0.25">
      <c r="A5" s="11" t="s">
        <v>14</v>
      </c>
      <c r="B5" s="9">
        <v>35676.833333333336</v>
      </c>
      <c r="C5" s="9">
        <v>14120.2</v>
      </c>
    </row>
    <row r="6" spans="1:3" x14ac:dyDescent="0.25">
      <c r="A6" s="11" t="s">
        <v>17</v>
      </c>
      <c r="B6" s="9">
        <v>39205.433333333334</v>
      </c>
      <c r="C6" s="9">
        <v>18400.8</v>
      </c>
    </row>
    <row r="7" spans="1:3" x14ac:dyDescent="0.25">
      <c r="A7" s="11" t="s">
        <v>125</v>
      </c>
      <c r="B7" s="9">
        <v>30773.933333333334</v>
      </c>
      <c r="C7" s="9">
        <v>17137.8</v>
      </c>
    </row>
    <row r="8" spans="1:3" x14ac:dyDescent="0.25">
      <c r="A8" s="11" t="s">
        <v>47</v>
      </c>
      <c r="B8" s="9">
        <v>35469.533333333333</v>
      </c>
      <c r="C8" s="9">
        <v>13021</v>
      </c>
    </row>
    <row r="9" spans="1:3" x14ac:dyDescent="0.25">
      <c r="A9" s="11" t="s">
        <v>30</v>
      </c>
      <c r="B9" s="9">
        <v>38204.633333333331</v>
      </c>
      <c r="C9" s="9">
        <v>16460.2</v>
      </c>
    </row>
    <row r="10" spans="1:3" x14ac:dyDescent="0.25">
      <c r="A10" s="11" t="s">
        <v>83</v>
      </c>
      <c r="B10" s="9">
        <v>39623.033333333333</v>
      </c>
      <c r="C10" s="9">
        <v>18286.400000000001</v>
      </c>
    </row>
    <row r="11" spans="1:3" x14ac:dyDescent="0.25">
      <c r="A11" s="11" t="s">
        <v>75</v>
      </c>
      <c r="B11" s="9">
        <v>35176.433333333334</v>
      </c>
      <c r="C11" s="9">
        <v>12065.2</v>
      </c>
    </row>
    <row r="12" spans="1:3" x14ac:dyDescent="0.25">
      <c r="A12" s="11" t="s">
        <v>11</v>
      </c>
      <c r="B12" s="9">
        <v>38733.533333333333</v>
      </c>
      <c r="C12" s="9">
        <v>16167.800000000001</v>
      </c>
    </row>
    <row r="13" spans="1:3" x14ac:dyDescent="0.25">
      <c r="A13" s="11" t="s">
        <v>33</v>
      </c>
      <c r="B13" s="9">
        <v>32520.533333333336</v>
      </c>
      <c r="C13" s="9">
        <v>14014.800000000001</v>
      </c>
    </row>
    <row r="14" spans="1:3" x14ac:dyDescent="0.25">
      <c r="A14" s="11" t="s">
        <v>27</v>
      </c>
      <c r="B14" s="9">
        <v>39288.23333333333</v>
      </c>
      <c r="C14" s="9">
        <v>13822.400000000001</v>
      </c>
    </row>
    <row r="15" spans="1:3" x14ac:dyDescent="0.25">
      <c r="A15" s="11" t="s">
        <v>72</v>
      </c>
      <c r="B15" s="9">
        <v>34790.633333333331</v>
      </c>
      <c r="C15" s="9">
        <v>17537.8</v>
      </c>
    </row>
    <row r="16" spans="1:3" x14ac:dyDescent="0.25">
      <c r="A16" s="11" t="s">
        <v>112</v>
      </c>
      <c r="B16" s="9">
        <v>36990.533333333333</v>
      </c>
      <c r="C16" s="9">
        <v>17196.400000000001</v>
      </c>
    </row>
    <row r="17" spans="1:3" x14ac:dyDescent="0.25">
      <c r="A17" s="11" t="s">
        <v>78</v>
      </c>
      <c r="B17" s="9">
        <v>38651.633333333331</v>
      </c>
      <c r="C17" s="9">
        <v>17428.400000000001</v>
      </c>
    </row>
    <row r="18" spans="1:3" x14ac:dyDescent="0.25">
      <c r="A18" s="11" t="s">
        <v>36</v>
      </c>
      <c r="B18" s="9">
        <v>37205.633333333331</v>
      </c>
      <c r="C18" s="9">
        <v>13160.400000000001</v>
      </c>
    </row>
    <row r="19" spans="1:3" x14ac:dyDescent="0.25">
      <c r="A19" s="11" t="s">
        <v>22</v>
      </c>
      <c r="B19" s="9">
        <v>35099.333333333336</v>
      </c>
      <c r="C19" s="9">
        <v>19951.400000000001</v>
      </c>
    </row>
    <row r="20" spans="1:3" x14ac:dyDescent="0.25">
      <c r="A20" s="11" t="s">
        <v>54</v>
      </c>
      <c r="B20" s="9">
        <v>36590.033333333333</v>
      </c>
      <c r="C20" s="9">
        <v>15557.2</v>
      </c>
    </row>
    <row r="21" spans="1:3" x14ac:dyDescent="0.25">
      <c r="A21" s="11" t="s">
        <v>130</v>
      </c>
      <c r="B21" s="9">
        <v>30059.033333333336</v>
      </c>
      <c r="C21" s="9">
        <v>14005.800000000001</v>
      </c>
    </row>
    <row r="22" spans="1:3" x14ac:dyDescent="0.25">
      <c r="A22" s="11" t="s">
        <v>61</v>
      </c>
      <c r="B22" s="9">
        <v>39144.533333333333</v>
      </c>
      <c r="C22" s="9">
        <v>18359</v>
      </c>
    </row>
    <row r="23" spans="1:3" x14ac:dyDescent="0.25">
      <c r="A23" s="11" t="s">
        <v>344</v>
      </c>
      <c r="B23" s="9">
        <v>39623.033333333333</v>
      </c>
      <c r="C23" s="9">
        <v>12065.2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topLeftCell="B1" workbookViewId="0">
      <selection activeCell="A5" sqref="A5"/>
    </sheetView>
  </sheetViews>
  <sheetFormatPr defaultRowHeight="15" x14ac:dyDescent="0.25"/>
  <cols>
    <col min="1" max="1" width="18.85546875" bestFit="1" customWidth="1"/>
    <col min="2" max="2" width="17.5703125" bestFit="1" customWidth="1"/>
    <col min="3" max="3" width="15.42578125" bestFit="1" customWidth="1"/>
    <col min="4" max="4" width="14" bestFit="1" customWidth="1"/>
    <col min="5" max="5" width="16.7109375" bestFit="1" customWidth="1"/>
    <col min="6" max="6" width="19.28515625" bestFit="1" customWidth="1"/>
    <col min="7" max="7" width="24.5703125" bestFit="1" customWidth="1"/>
    <col min="8" max="8" width="22.7109375" bestFit="1" customWidth="1"/>
    <col min="9" max="9" width="10.140625" bestFit="1" customWidth="1"/>
    <col min="10" max="10" width="22" bestFit="1" customWidth="1"/>
    <col min="11" max="11" width="18.85546875" hidden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t="str">
        <f>A1</f>
        <v>Név</v>
      </c>
    </row>
    <row r="2" spans="1:11" x14ac:dyDescent="0.25">
      <c r="A2" s="1" t="s">
        <v>10</v>
      </c>
      <c r="B2" s="1" t="s">
        <v>11</v>
      </c>
      <c r="C2" s="1">
        <v>0</v>
      </c>
      <c r="D2" s="2" t="s">
        <v>12</v>
      </c>
      <c r="E2" s="4">
        <v>161881</v>
      </c>
      <c r="F2" s="4">
        <v>0</v>
      </c>
      <c r="G2" s="4">
        <v>0</v>
      </c>
      <c r="H2" s="3">
        <v>161881</v>
      </c>
      <c r="I2" s="3">
        <v>34397.633333333331</v>
      </c>
      <c r="J2" s="3">
        <v>127483.36666666667</v>
      </c>
      <c r="K2" s="1" t="str">
        <f t="shared" ref="K2:K65" si="0">A2</f>
        <v>Nemes Ugrin</v>
      </c>
    </row>
    <row r="3" spans="1:11" x14ac:dyDescent="0.25">
      <c r="A3" s="1" t="s">
        <v>13</v>
      </c>
      <c r="B3" s="1" t="s">
        <v>14</v>
      </c>
      <c r="C3" s="1">
        <v>3</v>
      </c>
      <c r="D3" s="2" t="s">
        <v>15</v>
      </c>
      <c r="E3" s="4">
        <v>90544</v>
      </c>
      <c r="F3" s="4">
        <v>18000</v>
      </c>
      <c r="G3" s="4">
        <v>0</v>
      </c>
      <c r="H3" s="3">
        <v>108544</v>
      </c>
      <c r="I3" s="3">
        <v>21708.800000000003</v>
      </c>
      <c r="J3" s="3">
        <v>86835.199999999997</v>
      </c>
      <c r="K3" s="1" t="str">
        <f t="shared" si="0"/>
        <v>Hajdú Jolánta</v>
      </c>
    </row>
    <row r="4" spans="1:11" x14ac:dyDescent="0.25">
      <c r="A4" s="1" t="s">
        <v>16</v>
      </c>
      <c r="B4" s="1" t="s">
        <v>17</v>
      </c>
      <c r="C4" s="1">
        <v>0</v>
      </c>
      <c r="D4" s="2" t="s">
        <v>18</v>
      </c>
      <c r="E4" s="4">
        <v>100158</v>
      </c>
      <c r="F4" s="4">
        <v>0</v>
      </c>
      <c r="G4" s="4">
        <v>5000</v>
      </c>
      <c r="H4" s="3">
        <v>105158</v>
      </c>
      <c r="I4" s="3">
        <v>21031.600000000002</v>
      </c>
      <c r="J4" s="3">
        <v>84126.399999999994</v>
      </c>
      <c r="K4" s="1" t="str">
        <f t="shared" si="0"/>
        <v>Takács Vernerius</v>
      </c>
    </row>
    <row r="5" spans="1:11" x14ac:dyDescent="0.25">
      <c r="A5" s="1" t="s">
        <v>19</v>
      </c>
      <c r="B5" s="1" t="s">
        <v>14</v>
      </c>
      <c r="C5" s="1">
        <v>3</v>
      </c>
      <c r="D5" s="2" t="s">
        <v>20</v>
      </c>
      <c r="E5" s="4">
        <v>126551</v>
      </c>
      <c r="F5" s="4">
        <v>0</v>
      </c>
      <c r="G5" s="4">
        <v>0</v>
      </c>
      <c r="H5" s="3">
        <v>126551</v>
      </c>
      <c r="I5" s="3">
        <v>25310.2</v>
      </c>
      <c r="J5" s="3">
        <v>101240.8</v>
      </c>
      <c r="K5" s="1" t="str">
        <f t="shared" si="0"/>
        <v>Szabó Lilium</v>
      </c>
    </row>
    <row r="6" spans="1:11" x14ac:dyDescent="0.25">
      <c r="A6" s="1" t="s">
        <v>21</v>
      </c>
      <c r="B6" s="1" t="s">
        <v>22</v>
      </c>
      <c r="C6" s="1">
        <v>4</v>
      </c>
      <c r="D6" s="2" t="s">
        <v>23</v>
      </c>
      <c r="E6" s="4">
        <v>164220</v>
      </c>
      <c r="F6" s="4">
        <v>0</v>
      </c>
      <c r="G6" s="4">
        <v>0</v>
      </c>
      <c r="H6" s="3">
        <v>164220</v>
      </c>
      <c r="I6" s="3">
        <v>35099.333333333336</v>
      </c>
      <c r="J6" s="3">
        <v>129120.66666666666</v>
      </c>
      <c r="K6" s="1" t="str">
        <f t="shared" si="0"/>
        <v>Rácz Hipolit</v>
      </c>
    </row>
    <row r="7" spans="1:11" x14ac:dyDescent="0.25">
      <c r="A7" s="1" t="s">
        <v>24</v>
      </c>
      <c r="B7" s="1" t="s">
        <v>22</v>
      </c>
      <c r="C7" s="1">
        <v>4</v>
      </c>
      <c r="D7" s="2" t="s">
        <v>25</v>
      </c>
      <c r="E7" s="4">
        <v>99757</v>
      </c>
      <c r="F7" s="4">
        <v>0</v>
      </c>
      <c r="G7" s="4">
        <v>0</v>
      </c>
      <c r="H7" s="3">
        <v>99757</v>
      </c>
      <c r="I7" s="3">
        <v>19951.400000000001</v>
      </c>
      <c r="J7" s="3">
        <v>79805.600000000006</v>
      </c>
      <c r="K7" s="1" t="str">
        <f t="shared" si="0"/>
        <v>Juhász Párizs</v>
      </c>
    </row>
    <row r="8" spans="1:11" x14ac:dyDescent="0.25">
      <c r="A8" s="1" t="s">
        <v>26</v>
      </c>
      <c r="B8" s="1" t="s">
        <v>27</v>
      </c>
      <c r="C8" s="1">
        <v>2</v>
      </c>
      <c r="D8" s="2" t="s">
        <v>28</v>
      </c>
      <c r="E8" s="4">
        <v>126216</v>
      </c>
      <c r="F8" s="4">
        <v>0</v>
      </c>
      <c r="G8" s="4">
        <v>0</v>
      </c>
      <c r="H8" s="3">
        <v>126216</v>
      </c>
      <c r="I8" s="3">
        <v>25243.200000000001</v>
      </c>
      <c r="J8" s="3">
        <v>100972.8</v>
      </c>
      <c r="K8" s="1" t="str">
        <f t="shared" si="0"/>
        <v>Takács Agna</v>
      </c>
    </row>
    <row r="9" spans="1:11" x14ac:dyDescent="0.25">
      <c r="A9" s="1" t="s">
        <v>29</v>
      </c>
      <c r="B9" s="1" t="s">
        <v>30</v>
      </c>
      <c r="C9" s="1">
        <v>4</v>
      </c>
      <c r="D9" s="2" t="s">
        <v>31</v>
      </c>
      <c r="E9" s="4">
        <v>92628</v>
      </c>
      <c r="F9" s="4">
        <v>0</v>
      </c>
      <c r="G9" s="4">
        <v>0</v>
      </c>
      <c r="H9" s="3">
        <v>92628</v>
      </c>
      <c r="I9" s="3">
        <v>18525.600000000002</v>
      </c>
      <c r="J9" s="3">
        <v>74102.399999999994</v>
      </c>
      <c r="K9" s="1" t="str">
        <f t="shared" si="0"/>
        <v>Vincze József</v>
      </c>
    </row>
    <row r="10" spans="1:11" x14ac:dyDescent="0.25">
      <c r="A10" s="1" t="s">
        <v>32</v>
      </c>
      <c r="B10" s="1" t="s">
        <v>33</v>
      </c>
      <c r="C10" s="1">
        <v>1</v>
      </c>
      <c r="D10" s="2" t="s">
        <v>34</v>
      </c>
      <c r="E10" s="4">
        <v>122088</v>
      </c>
      <c r="F10" s="4">
        <v>0</v>
      </c>
      <c r="G10" s="4">
        <v>0</v>
      </c>
      <c r="H10" s="3">
        <v>122088</v>
      </c>
      <c r="I10" s="3">
        <v>24417.600000000002</v>
      </c>
      <c r="J10" s="3">
        <v>97670.399999999994</v>
      </c>
      <c r="K10" s="1" t="str">
        <f t="shared" si="0"/>
        <v>Lakatos Urbanus</v>
      </c>
    </row>
    <row r="11" spans="1:11" x14ac:dyDescent="0.25">
      <c r="A11" s="1" t="s">
        <v>35</v>
      </c>
      <c r="B11" s="1" t="s">
        <v>36</v>
      </c>
      <c r="C11" s="1">
        <v>4</v>
      </c>
      <c r="D11" s="2" t="s">
        <v>37</v>
      </c>
      <c r="E11" s="4">
        <v>171241</v>
      </c>
      <c r="F11" s="4">
        <v>0</v>
      </c>
      <c r="G11" s="4">
        <v>0</v>
      </c>
      <c r="H11" s="3">
        <v>171241</v>
      </c>
      <c r="I11" s="3">
        <v>37205.633333333331</v>
      </c>
      <c r="J11" s="3">
        <v>134035.36666666667</v>
      </c>
      <c r="K11" s="1" t="str">
        <f t="shared" si="0"/>
        <v>Bakos Ágnes</v>
      </c>
    </row>
    <row r="12" spans="1:11" x14ac:dyDescent="0.25">
      <c r="A12" s="1" t="s">
        <v>38</v>
      </c>
      <c r="B12" s="1" t="s">
        <v>27</v>
      </c>
      <c r="C12" s="1">
        <v>1</v>
      </c>
      <c r="D12" s="2" t="s">
        <v>39</v>
      </c>
      <c r="E12" s="4">
        <v>112182</v>
      </c>
      <c r="F12" s="4">
        <v>0</v>
      </c>
      <c r="G12" s="4">
        <v>0</v>
      </c>
      <c r="H12" s="3">
        <v>112182</v>
      </c>
      <c r="I12" s="3">
        <v>22436.400000000001</v>
      </c>
      <c r="J12" s="3">
        <v>89745.600000000006</v>
      </c>
      <c r="K12" s="1" t="str">
        <f t="shared" si="0"/>
        <v>Fazekas Theodorus</v>
      </c>
    </row>
    <row r="13" spans="1:11" x14ac:dyDescent="0.25">
      <c r="A13" s="1" t="s">
        <v>40</v>
      </c>
      <c r="B13" s="1" t="s">
        <v>11</v>
      </c>
      <c r="C13" s="1">
        <v>1</v>
      </c>
      <c r="D13" s="2" t="s">
        <v>41</v>
      </c>
      <c r="E13" s="4">
        <v>138786</v>
      </c>
      <c r="F13" s="4">
        <v>0</v>
      </c>
      <c r="G13" s="4">
        <v>0</v>
      </c>
      <c r="H13" s="3">
        <v>138786</v>
      </c>
      <c r="I13" s="3">
        <v>27757.200000000001</v>
      </c>
      <c r="J13" s="3">
        <v>111028.8</v>
      </c>
      <c r="K13" s="1" t="str">
        <f t="shared" si="0"/>
        <v>Molnár Ancilla</v>
      </c>
    </row>
    <row r="14" spans="1:11" x14ac:dyDescent="0.25">
      <c r="A14" s="1" t="s">
        <v>42</v>
      </c>
      <c r="B14" s="1" t="s">
        <v>11</v>
      </c>
      <c r="C14" s="1">
        <v>3</v>
      </c>
      <c r="D14" s="2" t="s">
        <v>43</v>
      </c>
      <c r="E14" s="4">
        <v>99312</v>
      </c>
      <c r="F14" s="4">
        <v>18000</v>
      </c>
      <c r="G14" s="4">
        <v>0</v>
      </c>
      <c r="H14" s="3">
        <v>117312</v>
      </c>
      <c r="I14" s="3">
        <v>23462.400000000001</v>
      </c>
      <c r="J14" s="3">
        <v>93849.600000000006</v>
      </c>
      <c r="K14" s="1" t="str">
        <f t="shared" si="0"/>
        <v>Somogyi Ágnes</v>
      </c>
    </row>
    <row r="15" spans="1:11" x14ac:dyDescent="0.25">
      <c r="A15" s="1" t="s">
        <v>44</v>
      </c>
      <c r="B15" s="1" t="s">
        <v>11</v>
      </c>
      <c r="C15" s="1">
        <v>1</v>
      </c>
      <c r="D15" s="2" t="s">
        <v>45</v>
      </c>
      <c r="E15" s="4">
        <v>80839</v>
      </c>
      <c r="F15" s="4">
        <v>0</v>
      </c>
      <c r="G15" s="4">
        <v>0</v>
      </c>
      <c r="H15" s="3">
        <v>80839</v>
      </c>
      <c r="I15" s="3">
        <v>16167.800000000001</v>
      </c>
      <c r="J15" s="3">
        <v>64671.199999999997</v>
      </c>
      <c r="K15" s="1" t="str">
        <f t="shared" si="0"/>
        <v>Varga Endere</v>
      </c>
    </row>
    <row r="16" spans="1:11" x14ac:dyDescent="0.25">
      <c r="A16" s="1" t="s">
        <v>46</v>
      </c>
      <c r="B16" s="1" t="s">
        <v>47</v>
      </c>
      <c r="C16" s="1">
        <v>0</v>
      </c>
      <c r="D16" s="2" t="s">
        <v>48</v>
      </c>
      <c r="E16" s="4">
        <v>80652</v>
      </c>
      <c r="F16" s="4">
        <v>0</v>
      </c>
      <c r="G16" s="4">
        <v>0</v>
      </c>
      <c r="H16" s="3">
        <v>80652</v>
      </c>
      <c r="I16" s="3">
        <v>16130.400000000001</v>
      </c>
      <c r="J16" s="3">
        <v>64521.599999999999</v>
      </c>
      <c r="K16" s="1" t="str">
        <f t="shared" si="0"/>
        <v>Németh Barbara</v>
      </c>
    </row>
    <row r="17" spans="1:11" x14ac:dyDescent="0.25">
      <c r="A17" s="1" t="s">
        <v>49</v>
      </c>
      <c r="B17" s="1" t="s">
        <v>33</v>
      </c>
      <c r="C17" s="1">
        <v>5</v>
      </c>
      <c r="D17" s="2" t="s">
        <v>50</v>
      </c>
      <c r="E17" s="4">
        <v>152828</v>
      </c>
      <c r="F17" s="4">
        <v>0</v>
      </c>
      <c r="G17" s="4">
        <v>0</v>
      </c>
      <c r="H17" s="3">
        <v>152828</v>
      </c>
      <c r="I17" s="3">
        <v>31681.733333333334</v>
      </c>
      <c r="J17" s="3">
        <v>121146.26666666666</v>
      </c>
      <c r="K17" s="1" t="str">
        <f t="shared" si="0"/>
        <v>Mészáros Tiván</v>
      </c>
    </row>
    <row r="18" spans="1:11" x14ac:dyDescent="0.25">
      <c r="A18" s="1" t="s">
        <v>51</v>
      </c>
      <c r="B18" s="1" t="s">
        <v>14</v>
      </c>
      <c r="C18" s="1">
        <v>3</v>
      </c>
      <c r="D18" s="2" t="s">
        <v>52</v>
      </c>
      <c r="E18" s="4">
        <v>94851</v>
      </c>
      <c r="F18" s="4">
        <v>18000</v>
      </c>
      <c r="G18" s="4">
        <v>0</v>
      </c>
      <c r="H18" s="3">
        <v>112851</v>
      </c>
      <c r="I18" s="3">
        <v>22570.2</v>
      </c>
      <c r="J18" s="3">
        <v>90280.8</v>
      </c>
      <c r="K18" s="1" t="str">
        <f t="shared" si="0"/>
        <v>Horváth Gizella</v>
      </c>
    </row>
    <row r="19" spans="1:11" x14ac:dyDescent="0.25">
      <c r="A19" s="1" t="s">
        <v>53</v>
      </c>
      <c r="B19" s="1" t="s">
        <v>54</v>
      </c>
      <c r="C19" s="1">
        <v>0</v>
      </c>
      <c r="D19" s="2" t="s">
        <v>55</v>
      </c>
      <c r="E19" s="4">
        <v>89318</v>
      </c>
      <c r="F19" s="4">
        <v>0</v>
      </c>
      <c r="G19" s="4">
        <v>0</v>
      </c>
      <c r="H19" s="3">
        <v>89318</v>
      </c>
      <c r="I19" s="3">
        <v>17863.600000000002</v>
      </c>
      <c r="J19" s="3">
        <v>71454.399999999994</v>
      </c>
      <c r="K19" s="1" t="str">
        <f t="shared" si="0"/>
        <v>Végh Pál</v>
      </c>
    </row>
    <row r="20" spans="1:11" x14ac:dyDescent="0.25">
      <c r="A20" s="1" t="s">
        <v>56</v>
      </c>
      <c r="B20" s="1" t="s">
        <v>47</v>
      </c>
      <c r="C20" s="1">
        <v>0</v>
      </c>
      <c r="D20" s="2" t="s">
        <v>57</v>
      </c>
      <c r="E20" s="4">
        <v>65105</v>
      </c>
      <c r="F20" s="4">
        <v>0</v>
      </c>
      <c r="G20" s="4">
        <v>0</v>
      </c>
      <c r="H20" s="3">
        <v>65105</v>
      </c>
      <c r="I20" s="3">
        <v>13021</v>
      </c>
      <c r="J20" s="3">
        <v>52084</v>
      </c>
      <c r="K20" s="1" t="str">
        <f t="shared" si="0"/>
        <v>Oláh Hangucsa</v>
      </c>
    </row>
    <row r="21" spans="1:11" x14ac:dyDescent="0.25">
      <c r="A21" s="1" t="s">
        <v>58</v>
      </c>
      <c r="B21" s="1" t="s">
        <v>14</v>
      </c>
      <c r="C21" s="1">
        <v>5</v>
      </c>
      <c r="D21" s="2" t="s">
        <v>59</v>
      </c>
      <c r="E21" s="4">
        <v>111116</v>
      </c>
      <c r="F21" s="4">
        <v>0</v>
      </c>
      <c r="G21" s="4">
        <v>0</v>
      </c>
      <c r="H21" s="3">
        <v>111116</v>
      </c>
      <c r="I21" s="3">
        <v>22223.200000000001</v>
      </c>
      <c r="J21" s="3">
        <v>88892.800000000003</v>
      </c>
      <c r="K21" s="1" t="str">
        <f t="shared" si="0"/>
        <v>Sóos Béla</v>
      </c>
    </row>
    <row r="22" spans="1:11" x14ac:dyDescent="0.25">
      <c r="A22" s="1" t="s">
        <v>60</v>
      </c>
      <c r="B22" s="1" t="s">
        <v>61</v>
      </c>
      <c r="C22" s="1">
        <v>5</v>
      </c>
      <c r="D22" s="2" t="s">
        <v>62</v>
      </c>
      <c r="E22" s="4">
        <v>118418</v>
      </c>
      <c r="F22" s="4">
        <v>21000</v>
      </c>
      <c r="G22" s="4">
        <v>0</v>
      </c>
      <c r="H22" s="3">
        <v>139418</v>
      </c>
      <c r="I22" s="3">
        <v>27883.600000000002</v>
      </c>
      <c r="J22" s="3">
        <v>111534.39999999999</v>
      </c>
      <c r="K22" s="1" t="str">
        <f t="shared" si="0"/>
        <v>Budai Albina</v>
      </c>
    </row>
    <row r="23" spans="1:11" x14ac:dyDescent="0.25">
      <c r="A23" s="1" t="s">
        <v>63</v>
      </c>
      <c r="B23" s="1" t="s">
        <v>17</v>
      </c>
      <c r="C23" s="1">
        <v>1</v>
      </c>
      <c r="D23" s="2" t="s">
        <v>64</v>
      </c>
      <c r="E23" s="4">
        <v>106892</v>
      </c>
      <c r="F23" s="4">
        <v>0</v>
      </c>
      <c r="G23" s="4">
        <v>5000</v>
      </c>
      <c r="H23" s="3">
        <v>111892</v>
      </c>
      <c r="I23" s="3">
        <v>22378.400000000001</v>
      </c>
      <c r="J23" s="3">
        <v>89513.600000000006</v>
      </c>
      <c r="K23" s="1" t="str">
        <f t="shared" si="0"/>
        <v>Deák Zombor</v>
      </c>
    </row>
    <row r="24" spans="1:11" x14ac:dyDescent="0.25">
      <c r="A24" s="1" t="s">
        <v>65</v>
      </c>
      <c r="B24" s="1" t="s">
        <v>22</v>
      </c>
      <c r="C24" s="1">
        <v>3</v>
      </c>
      <c r="D24" s="2" t="s">
        <v>66</v>
      </c>
      <c r="E24" s="4">
        <v>123403</v>
      </c>
      <c r="F24" s="4">
        <v>0</v>
      </c>
      <c r="G24" s="4">
        <v>0</v>
      </c>
      <c r="H24" s="3">
        <v>123403</v>
      </c>
      <c r="I24" s="3">
        <v>24680.600000000002</v>
      </c>
      <c r="J24" s="3">
        <v>98722.4</v>
      </c>
      <c r="K24" s="1" t="str">
        <f t="shared" si="0"/>
        <v>Rózsa Ábrahám</v>
      </c>
    </row>
    <row r="25" spans="1:11" x14ac:dyDescent="0.25">
      <c r="A25" s="1" t="s">
        <v>67</v>
      </c>
      <c r="B25" s="1" t="s">
        <v>17</v>
      </c>
      <c r="C25" s="1">
        <v>5</v>
      </c>
      <c r="D25" s="2" t="s">
        <v>68</v>
      </c>
      <c r="E25" s="4">
        <v>120038</v>
      </c>
      <c r="F25" s="4">
        <v>0</v>
      </c>
      <c r="G25" s="4">
        <v>5000</v>
      </c>
      <c r="H25" s="3">
        <v>125038</v>
      </c>
      <c r="I25" s="3">
        <v>25007.600000000002</v>
      </c>
      <c r="J25" s="3">
        <v>100030.39999999999</v>
      </c>
      <c r="K25" s="1" t="str">
        <f t="shared" si="0"/>
        <v>Gulyás Samud</v>
      </c>
    </row>
    <row r="26" spans="1:11" x14ac:dyDescent="0.25">
      <c r="A26" s="1" t="s">
        <v>69</v>
      </c>
      <c r="B26" s="1" t="s">
        <v>30</v>
      </c>
      <c r="C26" s="1">
        <v>2</v>
      </c>
      <c r="D26" s="2" t="s">
        <v>70</v>
      </c>
      <c r="E26" s="4">
        <v>116324</v>
      </c>
      <c r="F26" s="4">
        <v>16500</v>
      </c>
      <c r="G26" s="4">
        <v>0</v>
      </c>
      <c r="H26" s="3">
        <v>132824</v>
      </c>
      <c r="I26" s="3">
        <v>26564.800000000003</v>
      </c>
      <c r="J26" s="3">
        <v>106259.2</v>
      </c>
      <c r="K26" s="1" t="str">
        <f t="shared" si="0"/>
        <v>Kiss Erzsébet</v>
      </c>
    </row>
    <row r="27" spans="1:11" x14ac:dyDescent="0.25">
      <c r="A27" s="1" t="s">
        <v>71</v>
      </c>
      <c r="B27" s="1" t="s">
        <v>72</v>
      </c>
      <c r="C27" s="1">
        <v>3</v>
      </c>
      <c r="D27" s="2" t="s">
        <v>73</v>
      </c>
      <c r="E27" s="4">
        <v>69689</v>
      </c>
      <c r="F27" s="4">
        <v>18000</v>
      </c>
      <c r="G27" s="4">
        <v>0</v>
      </c>
      <c r="H27" s="3">
        <v>87689</v>
      </c>
      <c r="I27" s="3">
        <v>17537.8</v>
      </c>
      <c r="J27" s="3">
        <v>70151.199999999997</v>
      </c>
      <c r="K27" s="1" t="str">
        <f t="shared" si="0"/>
        <v>Orosz Hanga</v>
      </c>
    </row>
    <row r="28" spans="1:11" x14ac:dyDescent="0.25">
      <c r="A28" s="1" t="s">
        <v>74</v>
      </c>
      <c r="B28" s="1" t="s">
        <v>75</v>
      </c>
      <c r="C28" s="1">
        <v>5</v>
      </c>
      <c r="D28" s="2" t="s">
        <v>76</v>
      </c>
      <c r="E28" s="4">
        <v>93161</v>
      </c>
      <c r="F28" s="4">
        <v>0</v>
      </c>
      <c r="G28" s="4">
        <v>0</v>
      </c>
      <c r="H28" s="3">
        <v>93161</v>
      </c>
      <c r="I28" s="3">
        <v>18632.2</v>
      </c>
      <c r="J28" s="3">
        <v>74528.800000000003</v>
      </c>
      <c r="K28" s="1" t="str">
        <f t="shared" si="0"/>
        <v>Lakatos Sámuel</v>
      </c>
    </row>
    <row r="29" spans="1:11" x14ac:dyDescent="0.25">
      <c r="A29" s="1" t="s">
        <v>77</v>
      </c>
      <c r="B29" s="1" t="s">
        <v>78</v>
      </c>
      <c r="C29" s="1">
        <v>4</v>
      </c>
      <c r="D29" s="2" t="s">
        <v>79</v>
      </c>
      <c r="E29" s="4">
        <v>67642</v>
      </c>
      <c r="F29" s="4">
        <v>19500</v>
      </c>
      <c r="G29" s="4">
        <v>0</v>
      </c>
      <c r="H29" s="3">
        <v>87142</v>
      </c>
      <c r="I29" s="3">
        <v>17428.400000000001</v>
      </c>
      <c r="J29" s="3">
        <v>69713.600000000006</v>
      </c>
      <c r="K29" s="1" t="str">
        <f t="shared" si="0"/>
        <v>Hajdú Judit</v>
      </c>
    </row>
    <row r="30" spans="1:11" x14ac:dyDescent="0.25">
      <c r="A30" s="1" t="s">
        <v>80</v>
      </c>
      <c r="B30" s="1" t="s">
        <v>54</v>
      </c>
      <c r="C30" s="1">
        <v>3</v>
      </c>
      <c r="D30" s="2" t="s">
        <v>81</v>
      </c>
      <c r="E30" s="4">
        <v>94518</v>
      </c>
      <c r="F30" s="4">
        <v>0</v>
      </c>
      <c r="G30" s="4">
        <v>0</v>
      </c>
      <c r="H30" s="3">
        <v>94518</v>
      </c>
      <c r="I30" s="3">
        <v>18903.600000000002</v>
      </c>
      <c r="J30" s="3">
        <v>75614.399999999994</v>
      </c>
      <c r="K30" s="1" t="str">
        <f t="shared" si="0"/>
        <v>Székely Vincencius</v>
      </c>
    </row>
    <row r="31" spans="1:11" x14ac:dyDescent="0.25">
      <c r="A31" s="1" t="s">
        <v>82</v>
      </c>
      <c r="B31" s="1" t="s">
        <v>83</v>
      </c>
      <c r="C31" s="1">
        <v>4</v>
      </c>
      <c r="D31" s="2" t="s">
        <v>84</v>
      </c>
      <c r="E31" s="4">
        <v>105507</v>
      </c>
      <c r="F31" s="4">
        <v>0</v>
      </c>
      <c r="G31" s="4">
        <v>0</v>
      </c>
      <c r="H31" s="3">
        <v>105507</v>
      </c>
      <c r="I31" s="3">
        <v>21101.4</v>
      </c>
      <c r="J31" s="3">
        <v>84405.6</v>
      </c>
      <c r="K31" s="1" t="str">
        <f t="shared" si="0"/>
        <v>Major Saul</v>
      </c>
    </row>
    <row r="32" spans="1:11" x14ac:dyDescent="0.25">
      <c r="A32" s="1" t="s">
        <v>85</v>
      </c>
      <c r="B32" s="1" t="s">
        <v>22</v>
      </c>
      <c r="C32" s="1">
        <v>0</v>
      </c>
      <c r="D32" s="2" t="s">
        <v>86</v>
      </c>
      <c r="E32" s="4">
        <v>151074</v>
      </c>
      <c r="F32" s="4">
        <v>0</v>
      </c>
      <c r="G32" s="4">
        <v>0</v>
      </c>
      <c r="H32" s="3">
        <v>151074</v>
      </c>
      <c r="I32" s="3">
        <v>31155.533333333336</v>
      </c>
      <c r="J32" s="3">
        <v>119918.46666666666</v>
      </c>
      <c r="K32" s="1" t="str">
        <f t="shared" si="0"/>
        <v>Bíró Péter</v>
      </c>
    </row>
    <row r="33" spans="1:11" x14ac:dyDescent="0.25">
      <c r="A33" s="1" t="s">
        <v>87</v>
      </c>
      <c r="B33" s="1" t="s">
        <v>11</v>
      </c>
      <c r="C33" s="1">
        <v>4</v>
      </c>
      <c r="D33" s="2" t="s">
        <v>88</v>
      </c>
      <c r="E33" s="4">
        <v>176334</v>
      </c>
      <c r="F33" s="4">
        <v>0</v>
      </c>
      <c r="G33" s="4">
        <v>0</v>
      </c>
      <c r="H33" s="3">
        <v>176334</v>
      </c>
      <c r="I33" s="3">
        <v>38733.533333333333</v>
      </c>
      <c r="J33" s="3">
        <v>137600.46666666667</v>
      </c>
      <c r="K33" s="1" t="str">
        <f t="shared" si="0"/>
        <v>Bakos Levente</v>
      </c>
    </row>
    <row r="34" spans="1:11" x14ac:dyDescent="0.25">
      <c r="A34" s="1" t="s">
        <v>89</v>
      </c>
      <c r="B34" s="1" t="s">
        <v>78</v>
      </c>
      <c r="C34" s="1">
        <v>3</v>
      </c>
      <c r="D34" s="2" t="s">
        <v>90</v>
      </c>
      <c r="E34" s="4">
        <v>157557</v>
      </c>
      <c r="F34" s="4">
        <v>0</v>
      </c>
      <c r="G34" s="4">
        <v>0</v>
      </c>
      <c r="H34" s="3">
        <v>157557</v>
      </c>
      <c r="I34" s="3">
        <v>33100.433333333334</v>
      </c>
      <c r="J34" s="3">
        <v>124456.56666666667</v>
      </c>
      <c r="K34" s="1" t="str">
        <f t="shared" si="0"/>
        <v>Bakos Hangucsa</v>
      </c>
    </row>
    <row r="35" spans="1:11" x14ac:dyDescent="0.25">
      <c r="A35" s="1" t="s">
        <v>91</v>
      </c>
      <c r="B35" s="1" t="s">
        <v>36</v>
      </c>
      <c r="C35" s="1">
        <v>1</v>
      </c>
      <c r="D35" s="2" t="s">
        <v>92</v>
      </c>
      <c r="E35" s="4">
        <v>65802</v>
      </c>
      <c r="F35" s="4">
        <v>0</v>
      </c>
      <c r="G35" s="4">
        <v>0</v>
      </c>
      <c r="H35" s="3">
        <v>65802</v>
      </c>
      <c r="I35" s="3">
        <v>13160.400000000001</v>
      </c>
      <c r="J35" s="3">
        <v>52641.599999999999</v>
      </c>
      <c r="K35" s="1" t="str">
        <f t="shared" si="0"/>
        <v>Németh Marcellus</v>
      </c>
    </row>
    <row r="36" spans="1:11" x14ac:dyDescent="0.25">
      <c r="A36" s="1" t="s">
        <v>93</v>
      </c>
      <c r="B36" s="1" t="s">
        <v>83</v>
      </c>
      <c r="C36" s="1">
        <v>3</v>
      </c>
      <c r="D36" s="2" t="s">
        <v>94</v>
      </c>
      <c r="E36" s="4">
        <v>157863</v>
      </c>
      <c r="F36" s="4">
        <v>0</v>
      </c>
      <c r="G36" s="4">
        <v>0</v>
      </c>
      <c r="H36" s="3">
        <v>157863</v>
      </c>
      <c r="I36" s="3">
        <v>33192.23333333333</v>
      </c>
      <c r="J36" s="3">
        <v>124670.76666666666</v>
      </c>
      <c r="K36" s="1" t="str">
        <f t="shared" si="0"/>
        <v>Bíró Judit</v>
      </c>
    </row>
    <row r="37" spans="1:11" x14ac:dyDescent="0.25">
      <c r="A37" s="1" t="s">
        <v>95</v>
      </c>
      <c r="B37" s="1" t="s">
        <v>30</v>
      </c>
      <c r="C37" s="1">
        <v>3</v>
      </c>
      <c r="D37" s="2" t="s">
        <v>96</v>
      </c>
      <c r="E37" s="4">
        <v>96031</v>
      </c>
      <c r="F37" s="4">
        <v>0</v>
      </c>
      <c r="G37" s="4">
        <v>0</v>
      </c>
      <c r="H37" s="3">
        <v>96031</v>
      </c>
      <c r="I37" s="3">
        <v>19206.2</v>
      </c>
      <c r="J37" s="3">
        <v>76824.800000000003</v>
      </c>
      <c r="K37" s="1" t="str">
        <f t="shared" si="0"/>
        <v>Magyar Vernerius</v>
      </c>
    </row>
    <row r="38" spans="1:11" x14ac:dyDescent="0.25">
      <c r="A38" s="1" t="s">
        <v>97</v>
      </c>
      <c r="B38" s="1" t="s">
        <v>14</v>
      </c>
      <c r="C38" s="1">
        <v>1</v>
      </c>
      <c r="D38" s="2" t="s">
        <v>98</v>
      </c>
      <c r="E38" s="4">
        <v>70601</v>
      </c>
      <c r="F38" s="4">
        <v>0</v>
      </c>
      <c r="G38" s="4">
        <v>0</v>
      </c>
      <c r="H38" s="3">
        <v>70601</v>
      </c>
      <c r="I38" s="3">
        <v>14120.2</v>
      </c>
      <c r="J38" s="3">
        <v>56480.800000000003</v>
      </c>
      <c r="K38" s="1" t="str">
        <f t="shared" si="0"/>
        <v>Bakos Martinus</v>
      </c>
    </row>
    <row r="39" spans="1:11" x14ac:dyDescent="0.25">
      <c r="A39" s="1" t="s">
        <v>99</v>
      </c>
      <c r="B39" s="1" t="s">
        <v>78</v>
      </c>
      <c r="C39" s="1">
        <v>3</v>
      </c>
      <c r="D39" s="2" t="s">
        <v>100</v>
      </c>
      <c r="E39" s="4">
        <v>145925</v>
      </c>
      <c r="F39" s="4">
        <v>0</v>
      </c>
      <c r="G39" s="4">
        <v>0</v>
      </c>
      <c r="H39" s="3">
        <v>145925</v>
      </c>
      <c r="I39" s="3">
        <v>29610.833333333332</v>
      </c>
      <c r="J39" s="3">
        <v>116314.16666666667</v>
      </c>
      <c r="K39" s="1" t="str">
        <f t="shared" si="0"/>
        <v>Szilágyi Sebastianus</v>
      </c>
    </row>
    <row r="40" spans="1:11" x14ac:dyDescent="0.25">
      <c r="A40" s="1" t="s">
        <v>101</v>
      </c>
      <c r="B40" s="1" t="s">
        <v>27</v>
      </c>
      <c r="C40" s="1">
        <v>0</v>
      </c>
      <c r="D40" s="2" t="s">
        <v>102</v>
      </c>
      <c r="E40" s="4">
        <v>73443</v>
      </c>
      <c r="F40" s="4">
        <v>0</v>
      </c>
      <c r="G40" s="4">
        <v>0</v>
      </c>
      <c r="H40" s="3">
        <v>73443</v>
      </c>
      <c r="I40" s="3">
        <v>14688.6</v>
      </c>
      <c r="J40" s="3">
        <v>58754.400000000001</v>
      </c>
      <c r="K40" s="1" t="str">
        <f t="shared" si="0"/>
        <v>Fehér Angelika</v>
      </c>
    </row>
    <row r="41" spans="1:11" x14ac:dyDescent="0.25">
      <c r="A41" s="1" t="s">
        <v>103</v>
      </c>
      <c r="B41" s="1" t="s">
        <v>47</v>
      </c>
      <c r="C41" s="1">
        <v>4</v>
      </c>
      <c r="D41" s="2" t="s">
        <v>104</v>
      </c>
      <c r="E41" s="4">
        <v>130042</v>
      </c>
      <c r="F41" s="4">
        <v>0</v>
      </c>
      <c r="G41" s="4">
        <v>0</v>
      </c>
      <c r="H41" s="3">
        <v>130042</v>
      </c>
      <c r="I41" s="3">
        <v>26008.400000000001</v>
      </c>
      <c r="J41" s="3">
        <v>104033.60000000001</v>
      </c>
      <c r="K41" s="1" t="str">
        <f t="shared" si="0"/>
        <v>Gaál Otmár</v>
      </c>
    </row>
    <row r="42" spans="1:11" x14ac:dyDescent="0.25">
      <c r="A42" s="1" t="s">
        <v>105</v>
      </c>
      <c r="B42" s="1" t="s">
        <v>11</v>
      </c>
      <c r="C42" s="1">
        <v>5</v>
      </c>
      <c r="D42" s="2" t="s">
        <v>106</v>
      </c>
      <c r="E42" s="4">
        <v>109724</v>
      </c>
      <c r="F42" s="4">
        <v>0</v>
      </c>
      <c r="G42" s="4">
        <v>0</v>
      </c>
      <c r="H42" s="3">
        <v>109724</v>
      </c>
      <c r="I42" s="3">
        <v>21944.800000000003</v>
      </c>
      <c r="J42" s="3">
        <v>87779.199999999997</v>
      </c>
      <c r="K42" s="1" t="str">
        <f t="shared" si="0"/>
        <v>Fehér Endere</v>
      </c>
    </row>
    <row r="43" spans="1:11" x14ac:dyDescent="0.25">
      <c r="A43" s="1" t="s">
        <v>107</v>
      </c>
      <c r="B43" s="1" t="s">
        <v>33</v>
      </c>
      <c r="C43" s="1">
        <v>4</v>
      </c>
      <c r="D43" s="2" t="s">
        <v>108</v>
      </c>
      <c r="E43" s="4">
        <v>155047</v>
      </c>
      <c r="F43" s="4">
        <v>0</v>
      </c>
      <c r="G43" s="4">
        <v>0</v>
      </c>
      <c r="H43" s="3">
        <v>155047</v>
      </c>
      <c r="I43" s="3">
        <v>32347.433333333334</v>
      </c>
      <c r="J43" s="3">
        <v>122699.56666666667</v>
      </c>
      <c r="K43" s="1" t="str">
        <f t="shared" si="0"/>
        <v>Bognár Mária</v>
      </c>
    </row>
    <row r="44" spans="1:11" x14ac:dyDescent="0.25">
      <c r="A44" s="1" t="s">
        <v>109</v>
      </c>
      <c r="B44" s="1" t="s">
        <v>33</v>
      </c>
      <c r="C44" s="1">
        <v>0</v>
      </c>
      <c r="D44" s="2" t="s">
        <v>110</v>
      </c>
      <c r="E44" s="4">
        <v>88414</v>
      </c>
      <c r="F44" s="4">
        <v>0</v>
      </c>
      <c r="G44" s="4">
        <v>0</v>
      </c>
      <c r="H44" s="3">
        <v>88414</v>
      </c>
      <c r="I44" s="3">
        <v>17682.8</v>
      </c>
      <c r="J44" s="3">
        <v>70731.199999999997</v>
      </c>
      <c r="K44" s="1" t="str">
        <f t="shared" si="0"/>
        <v>Fodor Erzsébet</v>
      </c>
    </row>
    <row r="45" spans="1:11" x14ac:dyDescent="0.25">
      <c r="A45" s="1" t="s">
        <v>111</v>
      </c>
      <c r="B45" s="1" t="s">
        <v>112</v>
      </c>
      <c r="C45" s="1">
        <v>5</v>
      </c>
      <c r="D45" s="2" t="s">
        <v>113</v>
      </c>
      <c r="E45" s="4">
        <v>93269</v>
      </c>
      <c r="F45" s="4">
        <v>0</v>
      </c>
      <c r="G45" s="4">
        <v>0</v>
      </c>
      <c r="H45" s="3">
        <v>93269</v>
      </c>
      <c r="I45" s="3">
        <v>18653.8</v>
      </c>
      <c r="J45" s="3">
        <v>74615.199999999997</v>
      </c>
      <c r="K45" s="1" t="str">
        <f t="shared" si="0"/>
        <v>Nemes Saul</v>
      </c>
    </row>
    <row r="46" spans="1:11" x14ac:dyDescent="0.25">
      <c r="A46" s="1" t="s">
        <v>114</v>
      </c>
      <c r="B46" s="1" t="s">
        <v>54</v>
      </c>
      <c r="C46" s="1">
        <v>5</v>
      </c>
      <c r="D46" s="2" t="s">
        <v>115</v>
      </c>
      <c r="E46" s="4">
        <v>169189</v>
      </c>
      <c r="F46" s="4">
        <v>0</v>
      </c>
      <c r="G46" s="4">
        <v>0</v>
      </c>
      <c r="H46" s="3">
        <v>169189</v>
      </c>
      <c r="I46" s="3">
        <v>36590.033333333333</v>
      </c>
      <c r="J46" s="3">
        <v>132598.96666666667</v>
      </c>
      <c r="K46" s="1" t="str">
        <f t="shared" si="0"/>
        <v>Somogyi Mike</v>
      </c>
    </row>
    <row r="47" spans="1:11" x14ac:dyDescent="0.25">
      <c r="A47" s="1" t="s">
        <v>116</v>
      </c>
      <c r="B47" s="1" t="s">
        <v>17</v>
      </c>
      <c r="C47" s="1">
        <v>3</v>
      </c>
      <c r="D47" s="2" t="s">
        <v>117</v>
      </c>
      <c r="E47" s="4">
        <v>114015</v>
      </c>
      <c r="F47" s="4">
        <v>0</v>
      </c>
      <c r="G47" s="4">
        <v>5000</v>
      </c>
      <c r="H47" s="3">
        <v>119015</v>
      </c>
      <c r="I47" s="3">
        <v>23803</v>
      </c>
      <c r="J47" s="3">
        <v>95212</v>
      </c>
      <c r="K47" s="1" t="str">
        <f t="shared" si="0"/>
        <v>Pintér Pongrác</v>
      </c>
    </row>
    <row r="48" spans="1:11" x14ac:dyDescent="0.25">
      <c r="A48" s="1" t="s">
        <v>118</v>
      </c>
      <c r="B48" s="1" t="s">
        <v>112</v>
      </c>
      <c r="C48" s="1">
        <v>2</v>
      </c>
      <c r="D48" s="2" t="s">
        <v>119</v>
      </c>
      <c r="E48" s="4">
        <v>165779</v>
      </c>
      <c r="F48" s="4">
        <v>0</v>
      </c>
      <c r="G48" s="4">
        <v>0</v>
      </c>
      <c r="H48" s="3">
        <v>165779</v>
      </c>
      <c r="I48" s="3">
        <v>35567.033333333333</v>
      </c>
      <c r="J48" s="3">
        <v>130211.96666666667</v>
      </c>
      <c r="K48" s="1" t="str">
        <f t="shared" si="0"/>
        <v>Sóos József</v>
      </c>
    </row>
    <row r="49" spans="1:11" x14ac:dyDescent="0.25">
      <c r="A49" s="1" t="s">
        <v>120</v>
      </c>
      <c r="B49" s="1" t="s">
        <v>14</v>
      </c>
      <c r="C49" s="1">
        <v>3</v>
      </c>
      <c r="D49" s="2" t="s">
        <v>121</v>
      </c>
      <c r="E49" s="4">
        <v>166145</v>
      </c>
      <c r="F49" s="4">
        <v>0</v>
      </c>
      <c r="G49" s="4">
        <v>0</v>
      </c>
      <c r="H49" s="3">
        <v>166145</v>
      </c>
      <c r="I49" s="3">
        <v>35676.833333333336</v>
      </c>
      <c r="J49" s="3">
        <v>130468.16666666666</v>
      </c>
      <c r="K49" s="1" t="str">
        <f t="shared" si="0"/>
        <v>Fodor Urbanus</v>
      </c>
    </row>
    <row r="50" spans="1:11" x14ac:dyDescent="0.25">
      <c r="A50" s="1" t="s">
        <v>122</v>
      </c>
      <c r="B50" s="1" t="s">
        <v>17</v>
      </c>
      <c r="C50" s="1">
        <v>2</v>
      </c>
      <c r="D50" s="2" t="s">
        <v>123</v>
      </c>
      <c r="E50" s="4">
        <v>98337</v>
      </c>
      <c r="F50" s="4">
        <v>16500</v>
      </c>
      <c r="G50" s="4">
        <v>5000</v>
      </c>
      <c r="H50" s="3">
        <v>119837</v>
      </c>
      <c r="I50" s="3">
        <v>23967.4</v>
      </c>
      <c r="J50" s="3">
        <v>95869.6</v>
      </c>
      <c r="K50" s="1" t="str">
        <f t="shared" si="0"/>
        <v>Pásztor Agáta</v>
      </c>
    </row>
    <row r="51" spans="1:11" x14ac:dyDescent="0.25">
      <c r="A51" s="1" t="s">
        <v>124</v>
      </c>
      <c r="B51" s="1" t="s">
        <v>125</v>
      </c>
      <c r="C51" s="1">
        <v>4</v>
      </c>
      <c r="D51" s="2" t="s">
        <v>126</v>
      </c>
      <c r="E51" s="4">
        <v>149802</v>
      </c>
      <c r="F51" s="4">
        <v>0</v>
      </c>
      <c r="G51" s="4">
        <v>0</v>
      </c>
      <c r="H51" s="3">
        <v>149802</v>
      </c>
      <c r="I51" s="3">
        <v>30773.933333333334</v>
      </c>
      <c r="J51" s="3">
        <v>119028.06666666667</v>
      </c>
      <c r="K51" s="1" t="str">
        <f t="shared" si="0"/>
        <v>Németh Ágnes</v>
      </c>
    </row>
    <row r="52" spans="1:11" x14ac:dyDescent="0.25">
      <c r="A52" s="1" t="s">
        <v>127</v>
      </c>
      <c r="B52" s="1" t="s">
        <v>27</v>
      </c>
      <c r="C52" s="1">
        <v>0</v>
      </c>
      <c r="D52" s="2" t="s">
        <v>128</v>
      </c>
      <c r="E52" s="4">
        <v>159772</v>
      </c>
      <c r="F52" s="4">
        <v>0</v>
      </c>
      <c r="G52" s="4">
        <v>0</v>
      </c>
      <c r="H52" s="3">
        <v>159772</v>
      </c>
      <c r="I52" s="3">
        <v>33764.933333333334</v>
      </c>
      <c r="J52" s="3">
        <v>126007.06666666667</v>
      </c>
      <c r="K52" s="1" t="str">
        <f t="shared" si="0"/>
        <v>Végh Felicián</v>
      </c>
    </row>
    <row r="53" spans="1:11" x14ac:dyDescent="0.25">
      <c r="A53" s="1" t="s">
        <v>129</v>
      </c>
      <c r="B53" s="1" t="s">
        <v>130</v>
      </c>
      <c r="C53" s="1">
        <v>5</v>
      </c>
      <c r="D53" s="2" t="s">
        <v>131</v>
      </c>
      <c r="E53" s="4">
        <v>123717</v>
      </c>
      <c r="F53" s="4">
        <v>21000</v>
      </c>
      <c r="G53" s="4">
        <v>0</v>
      </c>
      <c r="H53" s="3">
        <v>144717</v>
      </c>
      <c r="I53" s="3">
        <v>29248.433333333334</v>
      </c>
      <c r="J53" s="3">
        <v>115468.56666666667</v>
      </c>
      <c r="K53" s="1" t="str">
        <f t="shared" si="0"/>
        <v>Németh Rózsa</v>
      </c>
    </row>
    <row r="54" spans="1:11" x14ac:dyDescent="0.25">
      <c r="A54" s="1" t="s">
        <v>132</v>
      </c>
      <c r="B54" s="1" t="s">
        <v>112</v>
      </c>
      <c r="C54" s="1">
        <v>0</v>
      </c>
      <c r="D54" s="2" t="s">
        <v>133</v>
      </c>
      <c r="E54" s="4">
        <v>85982</v>
      </c>
      <c r="F54" s="4">
        <v>0</v>
      </c>
      <c r="G54" s="4">
        <v>0</v>
      </c>
      <c r="H54" s="3">
        <v>85982</v>
      </c>
      <c r="I54" s="3">
        <v>17196.400000000001</v>
      </c>
      <c r="J54" s="3">
        <v>68785.600000000006</v>
      </c>
      <c r="K54" s="1" t="str">
        <f t="shared" si="0"/>
        <v>Bognár Mauritius</v>
      </c>
    </row>
    <row r="55" spans="1:11" x14ac:dyDescent="0.25">
      <c r="A55" s="1" t="s">
        <v>134</v>
      </c>
      <c r="B55" s="1" t="s">
        <v>72</v>
      </c>
      <c r="C55" s="1">
        <v>2</v>
      </c>
      <c r="D55" s="2" t="s">
        <v>135</v>
      </c>
      <c r="E55" s="4">
        <v>119123</v>
      </c>
      <c r="F55" s="4">
        <v>0</v>
      </c>
      <c r="G55" s="4">
        <v>0</v>
      </c>
      <c r="H55" s="3">
        <v>119123</v>
      </c>
      <c r="I55" s="3">
        <v>23824.600000000002</v>
      </c>
      <c r="J55" s="3">
        <v>95298.4</v>
      </c>
      <c r="K55" s="1" t="str">
        <f t="shared" si="0"/>
        <v>Vincze Pongrác</v>
      </c>
    </row>
    <row r="56" spans="1:11" x14ac:dyDescent="0.25">
      <c r="A56" s="1" t="s">
        <v>136</v>
      </c>
      <c r="B56" s="1" t="s">
        <v>27</v>
      </c>
      <c r="C56" s="1">
        <v>0</v>
      </c>
      <c r="D56" s="2" t="s">
        <v>137</v>
      </c>
      <c r="E56" s="4">
        <v>69112</v>
      </c>
      <c r="F56" s="4">
        <v>0</v>
      </c>
      <c r="G56" s="4">
        <v>0</v>
      </c>
      <c r="H56" s="3">
        <v>69112</v>
      </c>
      <c r="I56" s="3">
        <v>13822.400000000001</v>
      </c>
      <c r="J56" s="3">
        <v>55289.599999999999</v>
      </c>
      <c r="K56" s="1" t="str">
        <f t="shared" si="0"/>
        <v>Katona Valterus</v>
      </c>
    </row>
    <row r="57" spans="1:11" x14ac:dyDescent="0.25">
      <c r="A57" s="1" t="s">
        <v>138</v>
      </c>
      <c r="B57" s="1" t="s">
        <v>33</v>
      </c>
      <c r="C57" s="1">
        <v>5</v>
      </c>
      <c r="D57" s="2" t="s">
        <v>139</v>
      </c>
      <c r="E57" s="4">
        <v>61563</v>
      </c>
      <c r="F57" s="4">
        <v>21000</v>
      </c>
      <c r="G57" s="4">
        <v>0</v>
      </c>
      <c r="H57" s="3">
        <v>82563</v>
      </c>
      <c r="I57" s="3">
        <v>16512.600000000002</v>
      </c>
      <c r="J57" s="3">
        <v>66050.399999999994</v>
      </c>
      <c r="K57" s="1" t="str">
        <f t="shared" si="0"/>
        <v>Király Rezeda</v>
      </c>
    </row>
    <row r="58" spans="1:11" x14ac:dyDescent="0.25">
      <c r="A58" s="1" t="s">
        <v>140</v>
      </c>
      <c r="B58" s="1" t="s">
        <v>61</v>
      </c>
      <c r="C58" s="1">
        <v>4</v>
      </c>
      <c r="D58" s="2" t="s">
        <v>141</v>
      </c>
      <c r="E58" s="4">
        <v>161746</v>
      </c>
      <c r="F58" s="4">
        <v>0</v>
      </c>
      <c r="G58" s="4">
        <v>0</v>
      </c>
      <c r="H58" s="3">
        <v>161746</v>
      </c>
      <c r="I58" s="3">
        <v>34357.133333333331</v>
      </c>
      <c r="J58" s="3">
        <v>127388.86666666667</v>
      </c>
      <c r="K58" s="1" t="str">
        <f t="shared" si="0"/>
        <v>Papp Anna</v>
      </c>
    </row>
    <row r="59" spans="1:11" x14ac:dyDescent="0.25">
      <c r="A59" s="1" t="s">
        <v>142</v>
      </c>
      <c r="B59" s="1" t="s">
        <v>125</v>
      </c>
      <c r="C59" s="1">
        <v>4</v>
      </c>
      <c r="D59" s="2" t="s">
        <v>143</v>
      </c>
      <c r="E59" s="4">
        <v>66189</v>
      </c>
      <c r="F59" s="4">
        <v>19500</v>
      </c>
      <c r="G59" s="4">
        <v>0</v>
      </c>
      <c r="H59" s="3">
        <v>85689</v>
      </c>
      <c r="I59" s="3">
        <v>17137.8</v>
      </c>
      <c r="J59" s="3">
        <v>68551.199999999997</v>
      </c>
      <c r="K59" s="1" t="str">
        <f t="shared" si="0"/>
        <v>Szabó Mandula</v>
      </c>
    </row>
    <row r="60" spans="1:11" x14ac:dyDescent="0.25">
      <c r="A60" s="1" t="s">
        <v>144</v>
      </c>
      <c r="B60" s="1" t="s">
        <v>54</v>
      </c>
      <c r="C60" s="1">
        <v>5</v>
      </c>
      <c r="D60" s="2" t="s">
        <v>145</v>
      </c>
      <c r="E60" s="4">
        <v>166279</v>
      </c>
      <c r="F60" s="4">
        <v>0</v>
      </c>
      <c r="G60" s="4">
        <v>0</v>
      </c>
      <c r="H60" s="3">
        <v>166279</v>
      </c>
      <c r="I60" s="3">
        <v>35717.033333333333</v>
      </c>
      <c r="J60" s="3">
        <v>130561.96666666667</v>
      </c>
      <c r="K60" s="1" t="str">
        <f t="shared" si="0"/>
        <v>Mészáros Pongrác</v>
      </c>
    </row>
    <row r="61" spans="1:11" x14ac:dyDescent="0.25">
      <c r="A61" s="1" t="s">
        <v>146</v>
      </c>
      <c r="B61" s="1" t="s">
        <v>75</v>
      </c>
      <c r="C61" s="1">
        <v>1</v>
      </c>
      <c r="D61" s="2" t="s">
        <v>147</v>
      </c>
      <c r="E61" s="4">
        <v>95163</v>
      </c>
      <c r="F61" s="4">
        <v>15000</v>
      </c>
      <c r="G61" s="4">
        <v>0</v>
      </c>
      <c r="H61" s="3">
        <v>110163</v>
      </c>
      <c r="I61" s="3">
        <v>22032.600000000002</v>
      </c>
      <c r="J61" s="3">
        <v>88130.4</v>
      </c>
      <c r="K61" s="1" t="str">
        <f t="shared" si="0"/>
        <v>Kiss Hangucsa</v>
      </c>
    </row>
    <row r="62" spans="1:11" x14ac:dyDescent="0.25">
      <c r="A62" s="1" t="s">
        <v>148</v>
      </c>
      <c r="B62" s="1" t="s">
        <v>72</v>
      </c>
      <c r="C62" s="1">
        <v>4</v>
      </c>
      <c r="D62" s="2" t="s">
        <v>149</v>
      </c>
      <c r="E62" s="4">
        <v>163191</v>
      </c>
      <c r="F62" s="4">
        <v>0</v>
      </c>
      <c r="G62" s="4">
        <v>0</v>
      </c>
      <c r="H62" s="3">
        <v>163191</v>
      </c>
      <c r="I62" s="3">
        <v>34790.633333333331</v>
      </c>
      <c r="J62" s="3">
        <v>128400.36666666667</v>
      </c>
      <c r="K62" s="1" t="str">
        <f t="shared" si="0"/>
        <v>Somogyi Ágota</v>
      </c>
    </row>
    <row r="63" spans="1:11" x14ac:dyDescent="0.25">
      <c r="A63" s="1" t="s">
        <v>150</v>
      </c>
      <c r="B63" s="1" t="s">
        <v>17</v>
      </c>
      <c r="C63" s="1">
        <v>2</v>
      </c>
      <c r="D63" s="2" t="s">
        <v>151</v>
      </c>
      <c r="E63" s="4">
        <v>166530</v>
      </c>
      <c r="F63" s="4">
        <v>0</v>
      </c>
      <c r="G63" s="4">
        <v>5000</v>
      </c>
      <c r="H63" s="3">
        <v>171530</v>
      </c>
      <c r="I63" s="3">
        <v>37292.333333333336</v>
      </c>
      <c r="J63" s="3">
        <v>134237.66666666666</v>
      </c>
      <c r="K63" s="1" t="str">
        <f t="shared" si="0"/>
        <v>Barna Dénes</v>
      </c>
    </row>
    <row r="64" spans="1:11" x14ac:dyDescent="0.25">
      <c r="A64" s="1" t="s">
        <v>152</v>
      </c>
      <c r="B64" s="1" t="s">
        <v>27</v>
      </c>
      <c r="C64" s="1">
        <v>2</v>
      </c>
      <c r="D64" s="2" t="s">
        <v>153</v>
      </c>
      <c r="E64" s="4">
        <v>154558</v>
      </c>
      <c r="F64" s="4">
        <v>0</v>
      </c>
      <c r="G64" s="4">
        <v>0</v>
      </c>
      <c r="H64" s="3">
        <v>154558</v>
      </c>
      <c r="I64" s="3">
        <v>32200.733333333334</v>
      </c>
      <c r="J64" s="3">
        <v>122357.26666666666</v>
      </c>
      <c r="K64" s="1" t="str">
        <f t="shared" si="0"/>
        <v>Kozma Judit</v>
      </c>
    </row>
    <row r="65" spans="1:11" x14ac:dyDescent="0.25">
      <c r="A65" s="1" t="s">
        <v>154</v>
      </c>
      <c r="B65" s="1" t="s">
        <v>130</v>
      </c>
      <c r="C65" s="1">
        <v>3</v>
      </c>
      <c r="D65" s="2" t="s">
        <v>155</v>
      </c>
      <c r="E65" s="4">
        <v>128770</v>
      </c>
      <c r="F65" s="4">
        <v>0</v>
      </c>
      <c r="G65" s="4">
        <v>0</v>
      </c>
      <c r="H65" s="3">
        <v>128770</v>
      </c>
      <c r="I65" s="3">
        <v>25754</v>
      </c>
      <c r="J65" s="3">
        <v>103016</v>
      </c>
      <c r="K65" s="1" t="str">
        <f t="shared" si="0"/>
        <v>Orosz Mikó</v>
      </c>
    </row>
    <row r="66" spans="1:11" x14ac:dyDescent="0.25">
      <c r="A66" s="1" t="s">
        <v>156</v>
      </c>
      <c r="B66" s="1" t="s">
        <v>54</v>
      </c>
      <c r="C66" s="1">
        <v>1</v>
      </c>
      <c r="D66" s="2" t="s">
        <v>157</v>
      </c>
      <c r="E66" s="4">
        <v>147340</v>
      </c>
      <c r="F66" s="4">
        <v>0</v>
      </c>
      <c r="G66" s="4">
        <v>0</v>
      </c>
      <c r="H66" s="3">
        <v>147340</v>
      </c>
      <c r="I66" s="3">
        <v>30035.333333333332</v>
      </c>
      <c r="J66" s="3">
        <v>117304.66666666667</v>
      </c>
      <c r="K66" s="1" t="str">
        <f t="shared" ref="K66:K129" si="1">A66</f>
        <v>Szűcs Erzsébet</v>
      </c>
    </row>
    <row r="67" spans="1:11" x14ac:dyDescent="0.25">
      <c r="A67" s="1" t="s">
        <v>158</v>
      </c>
      <c r="B67" s="1" t="s">
        <v>78</v>
      </c>
      <c r="C67" s="1">
        <v>5</v>
      </c>
      <c r="D67" s="2" t="s">
        <v>159</v>
      </c>
      <c r="E67" s="4">
        <v>176061</v>
      </c>
      <c r="F67" s="4">
        <v>0</v>
      </c>
      <c r="G67" s="4">
        <v>0</v>
      </c>
      <c r="H67" s="3">
        <v>176061</v>
      </c>
      <c r="I67" s="3">
        <v>38651.633333333331</v>
      </c>
      <c r="J67" s="3">
        <v>137409.36666666667</v>
      </c>
      <c r="K67" s="1" t="str">
        <f t="shared" si="1"/>
        <v>Tóth Kornéliusz</v>
      </c>
    </row>
    <row r="68" spans="1:11" x14ac:dyDescent="0.25">
      <c r="A68" s="1" t="s">
        <v>160</v>
      </c>
      <c r="B68" s="1" t="s">
        <v>47</v>
      </c>
      <c r="C68" s="1">
        <v>1</v>
      </c>
      <c r="D68" s="2" t="s">
        <v>161</v>
      </c>
      <c r="E68" s="4">
        <v>91729</v>
      </c>
      <c r="F68" s="4">
        <v>0</v>
      </c>
      <c r="G68" s="4">
        <v>0</v>
      </c>
      <c r="H68" s="3">
        <v>91729</v>
      </c>
      <c r="I68" s="3">
        <v>18345.8</v>
      </c>
      <c r="J68" s="3">
        <v>73383.199999999997</v>
      </c>
      <c r="K68" s="1" t="str">
        <f t="shared" si="1"/>
        <v>Szalai László</v>
      </c>
    </row>
    <row r="69" spans="1:11" x14ac:dyDescent="0.25">
      <c r="A69" s="1" t="s">
        <v>162</v>
      </c>
      <c r="B69" s="1" t="s">
        <v>72</v>
      </c>
      <c r="C69" s="1">
        <v>2</v>
      </c>
      <c r="D69" s="2" t="s">
        <v>163</v>
      </c>
      <c r="E69" s="4">
        <v>146690</v>
      </c>
      <c r="F69" s="4">
        <v>0</v>
      </c>
      <c r="G69" s="4">
        <v>0</v>
      </c>
      <c r="H69" s="3">
        <v>146690</v>
      </c>
      <c r="I69" s="3">
        <v>29840.333333333332</v>
      </c>
      <c r="J69" s="3">
        <v>116849.66666666667</v>
      </c>
      <c r="K69" s="1" t="str">
        <f t="shared" si="1"/>
        <v>Rózsa Antal</v>
      </c>
    </row>
    <row r="70" spans="1:11" x14ac:dyDescent="0.25">
      <c r="A70" s="1" t="s">
        <v>164</v>
      </c>
      <c r="B70" s="1" t="s">
        <v>72</v>
      </c>
      <c r="C70" s="1">
        <v>0</v>
      </c>
      <c r="D70" s="2" t="s">
        <v>165</v>
      </c>
      <c r="E70" s="4">
        <v>122232</v>
      </c>
      <c r="F70" s="4">
        <v>0</v>
      </c>
      <c r="G70" s="4">
        <v>0</v>
      </c>
      <c r="H70" s="3">
        <v>122232</v>
      </c>
      <c r="I70" s="3">
        <v>24446.400000000001</v>
      </c>
      <c r="J70" s="3">
        <v>97785.600000000006</v>
      </c>
      <c r="K70" s="1" t="str">
        <f t="shared" si="1"/>
        <v>Pásztor Angelika</v>
      </c>
    </row>
    <row r="71" spans="1:11" x14ac:dyDescent="0.25">
      <c r="A71" s="1" t="s">
        <v>166</v>
      </c>
      <c r="B71" s="1" t="s">
        <v>11</v>
      </c>
      <c r="C71" s="1">
        <v>0</v>
      </c>
      <c r="D71" s="2" t="s">
        <v>167</v>
      </c>
      <c r="E71" s="4">
        <v>130038</v>
      </c>
      <c r="F71" s="4">
        <v>0</v>
      </c>
      <c r="G71" s="4">
        <v>0</v>
      </c>
      <c r="H71" s="3">
        <v>130038</v>
      </c>
      <c r="I71" s="3">
        <v>26007.600000000002</v>
      </c>
      <c r="J71" s="3">
        <v>104030.39999999999</v>
      </c>
      <c r="K71" s="1" t="str">
        <f t="shared" si="1"/>
        <v>Molnár Beatrix</v>
      </c>
    </row>
    <row r="72" spans="1:11" x14ac:dyDescent="0.25">
      <c r="A72" s="1" t="s">
        <v>168</v>
      </c>
      <c r="B72" s="1" t="s">
        <v>112</v>
      </c>
      <c r="C72" s="1">
        <v>3</v>
      </c>
      <c r="D72" s="2" t="s">
        <v>169</v>
      </c>
      <c r="E72" s="4">
        <v>72897</v>
      </c>
      <c r="F72" s="4">
        <v>18000</v>
      </c>
      <c r="G72" s="4">
        <v>0</v>
      </c>
      <c r="H72" s="3">
        <v>90897</v>
      </c>
      <c r="I72" s="3">
        <v>18179.400000000001</v>
      </c>
      <c r="J72" s="3">
        <v>72717.600000000006</v>
      </c>
      <c r="K72" s="1" t="str">
        <f t="shared" si="1"/>
        <v>Németh Katalin</v>
      </c>
    </row>
    <row r="73" spans="1:11" x14ac:dyDescent="0.25">
      <c r="A73" s="1" t="s">
        <v>170</v>
      </c>
      <c r="B73" s="1" t="s">
        <v>33</v>
      </c>
      <c r="C73" s="1">
        <v>4</v>
      </c>
      <c r="D73" s="2" t="s">
        <v>171</v>
      </c>
      <c r="E73" s="4">
        <v>70074</v>
      </c>
      <c r="F73" s="4">
        <v>0</v>
      </c>
      <c r="G73" s="4">
        <v>0</v>
      </c>
      <c r="H73" s="3">
        <v>70074</v>
      </c>
      <c r="I73" s="3">
        <v>14014.800000000001</v>
      </c>
      <c r="J73" s="3">
        <v>56059.199999999997</v>
      </c>
      <c r="K73" s="1" t="str">
        <f t="shared" si="1"/>
        <v>Sóos Vászoly</v>
      </c>
    </row>
    <row r="74" spans="1:11" x14ac:dyDescent="0.25">
      <c r="A74" s="1" t="s">
        <v>172</v>
      </c>
      <c r="B74" s="1" t="s">
        <v>54</v>
      </c>
      <c r="C74" s="1">
        <v>4</v>
      </c>
      <c r="D74" s="2" t="s">
        <v>173</v>
      </c>
      <c r="E74" s="4">
        <v>138321</v>
      </c>
      <c r="F74" s="4">
        <v>0</v>
      </c>
      <c r="G74" s="4">
        <v>0</v>
      </c>
      <c r="H74" s="3">
        <v>138321</v>
      </c>
      <c r="I74" s="3">
        <v>27664.2</v>
      </c>
      <c r="J74" s="3">
        <v>110656.8</v>
      </c>
      <c r="K74" s="1" t="str">
        <f t="shared" si="1"/>
        <v>Halász Kinga</v>
      </c>
    </row>
    <row r="75" spans="1:11" x14ac:dyDescent="0.25">
      <c r="A75" s="1" t="s">
        <v>174</v>
      </c>
      <c r="B75" s="1" t="s">
        <v>130</v>
      </c>
      <c r="C75" s="1">
        <v>4</v>
      </c>
      <c r="D75" s="2" t="s">
        <v>175</v>
      </c>
      <c r="E75" s="4">
        <v>99584</v>
      </c>
      <c r="F75" s="4">
        <v>19500</v>
      </c>
      <c r="G75" s="4">
        <v>0</v>
      </c>
      <c r="H75" s="3">
        <v>119084</v>
      </c>
      <c r="I75" s="3">
        <v>23816.800000000003</v>
      </c>
      <c r="J75" s="3">
        <v>95267.199999999997</v>
      </c>
      <c r="K75" s="1" t="str">
        <f t="shared" si="1"/>
        <v>Fekete Ágnes</v>
      </c>
    </row>
    <row r="76" spans="1:11" x14ac:dyDescent="0.25">
      <c r="A76" s="1" t="s">
        <v>176</v>
      </c>
      <c r="B76" s="1" t="s">
        <v>30</v>
      </c>
      <c r="C76" s="1">
        <v>2</v>
      </c>
      <c r="D76" s="2" t="s">
        <v>177</v>
      </c>
      <c r="E76" s="4">
        <v>98487</v>
      </c>
      <c r="F76" s="4">
        <v>16500</v>
      </c>
      <c r="G76" s="4">
        <v>0</v>
      </c>
      <c r="H76" s="3">
        <v>114987</v>
      </c>
      <c r="I76" s="3">
        <v>22997.4</v>
      </c>
      <c r="J76" s="3">
        <v>91989.6</v>
      </c>
      <c r="K76" s="1" t="str">
        <f t="shared" si="1"/>
        <v>Mészáros Beatrix</v>
      </c>
    </row>
    <row r="77" spans="1:11" x14ac:dyDescent="0.25">
      <c r="A77" s="1" t="s">
        <v>178</v>
      </c>
      <c r="B77" s="1" t="s">
        <v>27</v>
      </c>
      <c r="C77" s="1">
        <v>1</v>
      </c>
      <c r="D77" s="2" t="s">
        <v>179</v>
      </c>
      <c r="E77" s="4">
        <v>145624</v>
      </c>
      <c r="F77" s="4">
        <v>0</v>
      </c>
      <c r="G77" s="4">
        <v>0</v>
      </c>
      <c r="H77" s="3">
        <v>145624</v>
      </c>
      <c r="I77" s="3">
        <v>29520.533333333336</v>
      </c>
      <c r="J77" s="3">
        <v>116103.46666666666</v>
      </c>
      <c r="K77" s="1" t="str">
        <f t="shared" si="1"/>
        <v>Kozma Mihály</v>
      </c>
    </row>
    <row r="78" spans="1:11" x14ac:dyDescent="0.25">
      <c r="A78" s="1" t="s">
        <v>180</v>
      </c>
      <c r="B78" s="1" t="s">
        <v>181</v>
      </c>
      <c r="C78" s="1">
        <v>0</v>
      </c>
      <c r="D78" s="2" t="s">
        <v>182</v>
      </c>
      <c r="E78" s="4">
        <v>145514</v>
      </c>
      <c r="F78" s="4">
        <v>0</v>
      </c>
      <c r="G78" s="4">
        <v>0</v>
      </c>
      <c r="H78" s="3">
        <v>145514</v>
      </c>
      <c r="I78" s="3">
        <v>29487.533333333336</v>
      </c>
      <c r="J78" s="3">
        <v>116026.46666666666</v>
      </c>
      <c r="K78" s="1" t="str">
        <f t="shared" si="1"/>
        <v>Deák Hanga</v>
      </c>
    </row>
    <row r="79" spans="1:11" x14ac:dyDescent="0.25">
      <c r="A79" s="1" t="s">
        <v>183</v>
      </c>
      <c r="B79" s="1" t="s">
        <v>22</v>
      </c>
      <c r="C79" s="1">
        <v>2</v>
      </c>
      <c r="D79" s="2" t="s">
        <v>184</v>
      </c>
      <c r="E79" s="4">
        <v>161806</v>
      </c>
      <c r="F79" s="4">
        <v>0</v>
      </c>
      <c r="G79" s="4">
        <v>0</v>
      </c>
      <c r="H79" s="3">
        <v>161806</v>
      </c>
      <c r="I79" s="3">
        <v>34375.133333333331</v>
      </c>
      <c r="J79" s="3">
        <v>127430.86666666667</v>
      </c>
      <c r="K79" s="1" t="str">
        <f t="shared" si="1"/>
        <v>Mészáros Pénteka</v>
      </c>
    </row>
    <row r="80" spans="1:11" x14ac:dyDescent="0.25">
      <c r="A80" s="1" t="s">
        <v>185</v>
      </c>
      <c r="B80" s="1" t="s">
        <v>72</v>
      </c>
      <c r="C80" s="1">
        <v>5</v>
      </c>
      <c r="D80" s="2" t="s">
        <v>186</v>
      </c>
      <c r="E80" s="4">
        <v>163019</v>
      </c>
      <c r="F80" s="4">
        <v>0</v>
      </c>
      <c r="G80" s="4">
        <v>0</v>
      </c>
      <c r="H80" s="3">
        <v>163019</v>
      </c>
      <c r="I80" s="3">
        <v>34739.033333333333</v>
      </c>
      <c r="J80" s="3">
        <v>128279.96666666667</v>
      </c>
      <c r="K80" s="1" t="str">
        <f t="shared" si="1"/>
        <v>Hegedűs Rózsa</v>
      </c>
    </row>
    <row r="81" spans="1:11" x14ac:dyDescent="0.25">
      <c r="A81" s="1" t="s">
        <v>187</v>
      </c>
      <c r="B81" s="1" t="s">
        <v>78</v>
      </c>
      <c r="C81" s="1">
        <v>0</v>
      </c>
      <c r="D81" s="2" t="s">
        <v>188</v>
      </c>
      <c r="E81" s="4">
        <v>133991</v>
      </c>
      <c r="F81" s="4">
        <v>0</v>
      </c>
      <c r="G81" s="4">
        <v>0</v>
      </c>
      <c r="H81" s="3">
        <v>133991</v>
      </c>
      <c r="I81" s="3">
        <v>26798.2</v>
      </c>
      <c r="J81" s="3">
        <v>107192.8</v>
      </c>
      <c r="K81" s="1" t="str">
        <f t="shared" si="1"/>
        <v>Magyar Balzsam</v>
      </c>
    </row>
    <row r="82" spans="1:11" x14ac:dyDescent="0.25">
      <c r="A82" s="1" t="s">
        <v>189</v>
      </c>
      <c r="B82" s="1" t="s">
        <v>61</v>
      </c>
      <c r="C82" s="1">
        <v>3</v>
      </c>
      <c r="D82" s="2" t="s">
        <v>190</v>
      </c>
      <c r="E82" s="4">
        <v>125965</v>
      </c>
      <c r="F82" s="4">
        <v>0</v>
      </c>
      <c r="G82" s="4">
        <v>0</v>
      </c>
      <c r="H82" s="3">
        <v>125965</v>
      </c>
      <c r="I82" s="3">
        <v>25193</v>
      </c>
      <c r="J82" s="3">
        <v>100772</v>
      </c>
      <c r="K82" s="1" t="str">
        <f t="shared" si="1"/>
        <v>Varga Mandula</v>
      </c>
    </row>
    <row r="83" spans="1:11" x14ac:dyDescent="0.25">
      <c r="A83" s="1" t="s">
        <v>191</v>
      </c>
      <c r="B83" s="1" t="s">
        <v>125</v>
      </c>
      <c r="C83" s="1">
        <v>2</v>
      </c>
      <c r="D83" s="2" t="s">
        <v>192</v>
      </c>
      <c r="E83" s="4">
        <v>134503</v>
      </c>
      <c r="F83" s="4">
        <v>0</v>
      </c>
      <c r="G83" s="4">
        <v>0</v>
      </c>
      <c r="H83" s="3">
        <v>134503</v>
      </c>
      <c r="I83" s="3">
        <v>26900.600000000002</v>
      </c>
      <c r="J83" s="3">
        <v>107602.4</v>
      </c>
      <c r="K83" s="1" t="str">
        <f t="shared" si="1"/>
        <v>Virág Fülöp</v>
      </c>
    </row>
    <row r="84" spans="1:11" x14ac:dyDescent="0.25">
      <c r="A84" s="1" t="s">
        <v>193</v>
      </c>
      <c r="B84" s="1" t="s">
        <v>11</v>
      </c>
      <c r="C84" s="1">
        <v>2</v>
      </c>
      <c r="D84" s="2" t="s">
        <v>194</v>
      </c>
      <c r="E84" s="4">
        <v>88270</v>
      </c>
      <c r="F84" s="4">
        <v>0</v>
      </c>
      <c r="G84" s="4">
        <v>0</v>
      </c>
      <c r="H84" s="3">
        <v>88270</v>
      </c>
      <c r="I84" s="3">
        <v>17654</v>
      </c>
      <c r="J84" s="3">
        <v>70616</v>
      </c>
      <c r="K84" s="1" t="str">
        <f t="shared" si="1"/>
        <v>Szabó Betlehem</v>
      </c>
    </row>
    <row r="85" spans="1:11" x14ac:dyDescent="0.25">
      <c r="A85" s="1" t="s">
        <v>195</v>
      </c>
      <c r="B85" s="1" t="s">
        <v>22</v>
      </c>
      <c r="C85" s="1">
        <v>2</v>
      </c>
      <c r="D85" s="2" t="s">
        <v>196</v>
      </c>
      <c r="E85" s="4">
        <v>144249</v>
      </c>
      <c r="F85" s="4">
        <v>0</v>
      </c>
      <c r="G85" s="4">
        <v>0</v>
      </c>
      <c r="H85" s="3">
        <v>144249</v>
      </c>
      <c r="I85" s="3">
        <v>29108.033333333336</v>
      </c>
      <c r="J85" s="3">
        <v>115140.96666666666</v>
      </c>
      <c r="K85" s="1" t="str">
        <f t="shared" si="1"/>
        <v>Szilágyi Marót</v>
      </c>
    </row>
    <row r="86" spans="1:11" x14ac:dyDescent="0.25">
      <c r="A86" s="1" t="s">
        <v>197</v>
      </c>
      <c r="B86" s="1" t="s">
        <v>130</v>
      </c>
      <c r="C86" s="1">
        <v>2</v>
      </c>
      <c r="D86" s="2" t="s">
        <v>198</v>
      </c>
      <c r="E86" s="4">
        <v>108601</v>
      </c>
      <c r="F86" s="4">
        <v>16500</v>
      </c>
      <c r="G86" s="4">
        <v>0</v>
      </c>
      <c r="H86" s="3">
        <v>125101</v>
      </c>
      <c r="I86" s="3">
        <v>25020.2</v>
      </c>
      <c r="J86" s="3">
        <v>100080.8</v>
      </c>
      <c r="K86" s="1" t="str">
        <f t="shared" si="1"/>
        <v>Farkas Mária</v>
      </c>
    </row>
    <row r="87" spans="1:11" x14ac:dyDescent="0.25">
      <c r="A87" s="1" t="s">
        <v>199</v>
      </c>
      <c r="B87" s="1" t="s">
        <v>75</v>
      </c>
      <c r="C87" s="1">
        <v>5</v>
      </c>
      <c r="D87" s="2" t="s">
        <v>200</v>
      </c>
      <c r="E87" s="4">
        <v>60326</v>
      </c>
      <c r="F87" s="4">
        <v>0</v>
      </c>
      <c r="G87" s="4">
        <v>0</v>
      </c>
      <c r="H87" s="3">
        <v>60326</v>
      </c>
      <c r="I87" s="3">
        <v>12065.2</v>
      </c>
      <c r="J87" s="3">
        <v>48260.800000000003</v>
      </c>
      <c r="K87" s="1" t="str">
        <f t="shared" si="1"/>
        <v>Pásztor Fábián</v>
      </c>
    </row>
    <row r="88" spans="1:11" x14ac:dyDescent="0.25">
      <c r="A88" s="1" t="s">
        <v>201</v>
      </c>
      <c r="B88" s="1" t="s">
        <v>61</v>
      </c>
      <c r="C88" s="1">
        <v>1</v>
      </c>
      <c r="D88" s="2" t="s">
        <v>202</v>
      </c>
      <c r="E88" s="4">
        <v>133678</v>
      </c>
      <c r="F88" s="4">
        <v>0</v>
      </c>
      <c r="G88" s="4">
        <v>0</v>
      </c>
      <c r="H88" s="3">
        <v>133678</v>
      </c>
      <c r="I88" s="3">
        <v>26735.600000000002</v>
      </c>
      <c r="J88" s="3">
        <v>106942.39999999999</v>
      </c>
      <c r="K88" s="1" t="str">
        <f t="shared" si="1"/>
        <v>Bognár Vincencius</v>
      </c>
    </row>
    <row r="89" spans="1:11" x14ac:dyDescent="0.25">
      <c r="A89" s="1" t="s">
        <v>203</v>
      </c>
      <c r="B89" s="1" t="s">
        <v>17</v>
      </c>
      <c r="C89" s="1">
        <v>3</v>
      </c>
      <c r="D89" s="2" t="s">
        <v>204</v>
      </c>
      <c r="E89" s="4">
        <v>87004</v>
      </c>
      <c r="F89" s="4">
        <v>0</v>
      </c>
      <c r="G89" s="4">
        <v>5000</v>
      </c>
      <c r="H89" s="3">
        <v>92004</v>
      </c>
      <c r="I89" s="3">
        <v>18400.8</v>
      </c>
      <c r="J89" s="3">
        <v>73603.199999999997</v>
      </c>
      <c r="K89" s="1" t="str">
        <f t="shared" si="1"/>
        <v>Pintér Urbanus</v>
      </c>
    </row>
    <row r="90" spans="1:11" x14ac:dyDescent="0.25">
      <c r="A90" s="1" t="s">
        <v>205</v>
      </c>
      <c r="B90" s="1" t="s">
        <v>17</v>
      </c>
      <c r="C90" s="1">
        <v>3</v>
      </c>
      <c r="D90" s="2" t="s">
        <v>206</v>
      </c>
      <c r="E90" s="4">
        <v>172907</v>
      </c>
      <c r="F90" s="4">
        <v>0</v>
      </c>
      <c r="G90" s="4">
        <v>5000</v>
      </c>
      <c r="H90" s="3">
        <v>177907</v>
      </c>
      <c r="I90" s="3">
        <v>39205.433333333334</v>
      </c>
      <c r="J90" s="3">
        <v>138701.56666666665</v>
      </c>
      <c r="K90" s="1" t="str">
        <f t="shared" si="1"/>
        <v>Pintér Judit</v>
      </c>
    </row>
    <row r="91" spans="1:11" x14ac:dyDescent="0.25">
      <c r="A91" s="1" t="s">
        <v>207</v>
      </c>
      <c r="B91" s="1" t="s">
        <v>17</v>
      </c>
      <c r="C91" s="1">
        <v>3</v>
      </c>
      <c r="D91" s="2" t="s">
        <v>208</v>
      </c>
      <c r="E91" s="4">
        <v>103540</v>
      </c>
      <c r="F91" s="4">
        <v>0</v>
      </c>
      <c r="G91" s="4">
        <v>5000</v>
      </c>
      <c r="H91" s="3">
        <v>108540</v>
      </c>
      <c r="I91" s="3">
        <v>21708</v>
      </c>
      <c r="J91" s="3">
        <v>86832</v>
      </c>
      <c r="K91" s="1" t="str">
        <f t="shared" si="1"/>
        <v>Szilágyi Tobias</v>
      </c>
    </row>
    <row r="92" spans="1:11" x14ac:dyDescent="0.25">
      <c r="A92" s="1" t="s">
        <v>209</v>
      </c>
      <c r="B92" s="1" t="s">
        <v>61</v>
      </c>
      <c r="C92" s="1">
        <v>2</v>
      </c>
      <c r="D92" s="2" t="s">
        <v>210</v>
      </c>
      <c r="E92" s="4">
        <v>91795</v>
      </c>
      <c r="F92" s="4">
        <v>0</v>
      </c>
      <c r="G92" s="4">
        <v>0</v>
      </c>
      <c r="H92" s="3">
        <v>91795</v>
      </c>
      <c r="I92" s="3">
        <v>18359</v>
      </c>
      <c r="J92" s="3">
        <v>73436</v>
      </c>
      <c r="K92" s="1" t="str">
        <f t="shared" si="1"/>
        <v>Szűcs Mike</v>
      </c>
    </row>
    <row r="93" spans="1:11" x14ac:dyDescent="0.25">
      <c r="A93" s="1" t="s">
        <v>211</v>
      </c>
      <c r="B93" s="1" t="s">
        <v>22</v>
      </c>
      <c r="C93" s="1">
        <v>5</v>
      </c>
      <c r="D93" s="2" t="s">
        <v>212</v>
      </c>
      <c r="E93" s="4">
        <v>109107</v>
      </c>
      <c r="F93" s="4">
        <v>0</v>
      </c>
      <c r="G93" s="4">
        <v>0</v>
      </c>
      <c r="H93" s="3">
        <v>109107</v>
      </c>
      <c r="I93" s="3">
        <v>21821.4</v>
      </c>
      <c r="J93" s="3">
        <v>87285.6</v>
      </c>
      <c r="K93" s="1" t="str">
        <f t="shared" si="1"/>
        <v>Tóth Endere</v>
      </c>
    </row>
    <row r="94" spans="1:11" x14ac:dyDescent="0.25">
      <c r="A94" s="1" t="s">
        <v>213</v>
      </c>
      <c r="B94" s="1" t="s">
        <v>27</v>
      </c>
      <c r="C94" s="1">
        <v>1</v>
      </c>
      <c r="D94" s="2" t="s">
        <v>214</v>
      </c>
      <c r="E94" s="4">
        <v>155945</v>
      </c>
      <c r="F94" s="4">
        <v>0</v>
      </c>
      <c r="G94" s="4">
        <v>0</v>
      </c>
      <c r="H94" s="3">
        <v>155945</v>
      </c>
      <c r="I94" s="3">
        <v>32616.833333333332</v>
      </c>
      <c r="J94" s="3">
        <v>123328.16666666667</v>
      </c>
      <c r="K94" s="1" t="str">
        <f t="shared" si="1"/>
        <v>Bodnár Ágnes</v>
      </c>
    </row>
    <row r="95" spans="1:11" x14ac:dyDescent="0.25">
      <c r="A95" s="1" t="s">
        <v>215</v>
      </c>
      <c r="B95" s="1" t="s">
        <v>22</v>
      </c>
      <c r="C95" s="1">
        <v>5</v>
      </c>
      <c r="D95" s="2" t="s">
        <v>216</v>
      </c>
      <c r="E95" s="4">
        <v>145183</v>
      </c>
      <c r="F95" s="4">
        <v>0</v>
      </c>
      <c r="G95" s="4">
        <v>0</v>
      </c>
      <c r="H95" s="3">
        <v>145183</v>
      </c>
      <c r="I95" s="3">
        <v>29388.233333333334</v>
      </c>
      <c r="J95" s="3">
        <v>115794.76666666666</v>
      </c>
      <c r="K95" s="1" t="str">
        <f t="shared" si="1"/>
        <v>Somogyi Beáta</v>
      </c>
    </row>
    <row r="96" spans="1:11" x14ac:dyDescent="0.25">
      <c r="A96" s="1" t="s">
        <v>217</v>
      </c>
      <c r="B96" s="1" t="s">
        <v>54</v>
      </c>
      <c r="C96" s="1">
        <v>3</v>
      </c>
      <c r="D96" s="2" t="s">
        <v>218</v>
      </c>
      <c r="E96" s="4">
        <v>124393</v>
      </c>
      <c r="F96" s="4">
        <v>0</v>
      </c>
      <c r="G96" s="4">
        <v>0</v>
      </c>
      <c r="H96" s="3">
        <v>124393</v>
      </c>
      <c r="I96" s="3">
        <v>24878.600000000002</v>
      </c>
      <c r="J96" s="3">
        <v>99514.4</v>
      </c>
      <c r="K96" s="1" t="str">
        <f t="shared" si="1"/>
        <v>Kiss Fülöp</v>
      </c>
    </row>
    <row r="97" spans="1:11" x14ac:dyDescent="0.25">
      <c r="A97" s="1" t="s">
        <v>219</v>
      </c>
      <c r="B97" s="1" t="s">
        <v>17</v>
      </c>
      <c r="C97" s="1">
        <v>2</v>
      </c>
      <c r="D97" s="2" t="s">
        <v>220</v>
      </c>
      <c r="E97" s="4">
        <v>139604</v>
      </c>
      <c r="F97" s="4">
        <v>0</v>
      </c>
      <c r="G97" s="4">
        <v>5000</v>
      </c>
      <c r="H97" s="3">
        <v>144604</v>
      </c>
      <c r="I97" s="3">
        <v>29214.533333333336</v>
      </c>
      <c r="J97" s="3">
        <v>115389.46666666666</v>
      </c>
      <c r="K97" s="1" t="str">
        <f t="shared" si="1"/>
        <v>Kozma Sándor</v>
      </c>
    </row>
    <row r="98" spans="1:11" x14ac:dyDescent="0.25">
      <c r="A98" s="1" t="s">
        <v>221</v>
      </c>
      <c r="B98" s="1" t="s">
        <v>61</v>
      </c>
      <c r="C98" s="1">
        <v>2</v>
      </c>
      <c r="D98" s="2" t="s">
        <v>222</v>
      </c>
      <c r="E98" s="4">
        <v>177704</v>
      </c>
      <c r="F98" s="4">
        <v>0</v>
      </c>
      <c r="G98" s="4">
        <v>0</v>
      </c>
      <c r="H98" s="3">
        <v>177704</v>
      </c>
      <c r="I98" s="3">
        <v>39144.533333333333</v>
      </c>
      <c r="J98" s="3">
        <v>138559.46666666667</v>
      </c>
      <c r="K98" s="1" t="str">
        <f t="shared" si="1"/>
        <v>Papp Ladomér</v>
      </c>
    </row>
    <row r="99" spans="1:11" x14ac:dyDescent="0.25">
      <c r="A99" s="1" t="s">
        <v>223</v>
      </c>
      <c r="B99" s="1" t="s">
        <v>181</v>
      </c>
      <c r="C99" s="1">
        <v>0</v>
      </c>
      <c r="D99" s="2" t="s">
        <v>224</v>
      </c>
      <c r="E99" s="4">
        <v>82146</v>
      </c>
      <c r="F99" s="4">
        <v>0</v>
      </c>
      <c r="G99" s="4">
        <v>0</v>
      </c>
      <c r="H99" s="3">
        <v>82146</v>
      </c>
      <c r="I99" s="3">
        <v>16429.2</v>
      </c>
      <c r="J99" s="3">
        <v>65716.800000000003</v>
      </c>
      <c r="K99" s="1" t="str">
        <f t="shared" si="1"/>
        <v>Bakos Vincencius</v>
      </c>
    </row>
    <row r="100" spans="1:11" x14ac:dyDescent="0.25">
      <c r="A100" s="1" t="s">
        <v>225</v>
      </c>
      <c r="B100" s="1" t="s">
        <v>112</v>
      </c>
      <c r="C100" s="1">
        <v>5</v>
      </c>
      <c r="D100" s="2" t="s">
        <v>226</v>
      </c>
      <c r="E100" s="4">
        <v>143600</v>
      </c>
      <c r="F100" s="4">
        <v>0</v>
      </c>
      <c r="G100" s="4">
        <v>0</v>
      </c>
      <c r="H100" s="3">
        <v>143600</v>
      </c>
      <c r="I100" s="3">
        <v>28913.333333333332</v>
      </c>
      <c r="J100" s="3">
        <v>114686.66666666667</v>
      </c>
      <c r="K100" s="1" t="str">
        <f t="shared" si="1"/>
        <v>Balogh Kinga</v>
      </c>
    </row>
    <row r="101" spans="1:11" x14ac:dyDescent="0.25">
      <c r="A101" s="1" t="s">
        <v>227</v>
      </c>
      <c r="B101" s="1" t="s">
        <v>75</v>
      </c>
      <c r="C101" s="1">
        <v>5</v>
      </c>
      <c r="D101" s="2" t="s">
        <v>228</v>
      </c>
      <c r="E101" s="4">
        <v>164477</v>
      </c>
      <c r="F101" s="4">
        <v>0</v>
      </c>
      <c r="G101" s="4">
        <v>0</v>
      </c>
      <c r="H101" s="3">
        <v>164477</v>
      </c>
      <c r="I101" s="3">
        <v>35176.433333333334</v>
      </c>
      <c r="J101" s="3">
        <v>129300.56666666667</v>
      </c>
      <c r="K101" s="1" t="str">
        <f t="shared" si="1"/>
        <v>Kovács Ibolya</v>
      </c>
    </row>
    <row r="102" spans="1:11" x14ac:dyDescent="0.25">
      <c r="A102" s="1" t="s">
        <v>229</v>
      </c>
      <c r="B102" s="1" t="s">
        <v>61</v>
      </c>
      <c r="C102" s="1">
        <v>4</v>
      </c>
      <c r="D102" s="2" t="s">
        <v>230</v>
      </c>
      <c r="E102" s="4">
        <v>145278</v>
      </c>
      <c r="F102" s="4">
        <v>0</v>
      </c>
      <c r="G102" s="4">
        <v>0</v>
      </c>
      <c r="H102" s="3">
        <v>145278</v>
      </c>
      <c r="I102" s="3">
        <v>29416.733333333334</v>
      </c>
      <c r="J102" s="3">
        <v>115861.26666666666</v>
      </c>
      <c r="K102" s="1" t="str">
        <f t="shared" si="1"/>
        <v>Szalai Lilium</v>
      </c>
    </row>
    <row r="103" spans="1:11" x14ac:dyDescent="0.25">
      <c r="A103" s="1" t="s">
        <v>231</v>
      </c>
      <c r="B103" s="1" t="s">
        <v>78</v>
      </c>
      <c r="C103" s="1">
        <v>3</v>
      </c>
      <c r="D103" s="2" t="s">
        <v>232</v>
      </c>
      <c r="E103" s="4">
        <v>99179</v>
      </c>
      <c r="F103" s="4">
        <v>18000</v>
      </c>
      <c r="G103" s="4">
        <v>0</v>
      </c>
      <c r="H103" s="3">
        <v>117179</v>
      </c>
      <c r="I103" s="3">
        <v>23435.800000000003</v>
      </c>
      <c r="J103" s="3">
        <v>93743.2</v>
      </c>
      <c r="K103" s="1" t="str">
        <f t="shared" si="1"/>
        <v>Gulyás Kunigunda</v>
      </c>
    </row>
    <row r="104" spans="1:11" x14ac:dyDescent="0.25">
      <c r="A104" s="1" t="s">
        <v>233</v>
      </c>
      <c r="B104" s="1" t="s">
        <v>130</v>
      </c>
      <c r="C104" s="1">
        <v>5</v>
      </c>
      <c r="D104" s="2" t="s">
        <v>234</v>
      </c>
      <c r="E104" s="4">
        <v>70029</v>
      </c>
      <c r="F104" s="4">
        <v>0</v>
      </c>
      <c r="G104" s="4">
        <v>0</v>
      </c>
      <c r="H104" s="3">
        <v>70029</v>
      </c>
      <c r="I104" s="3">
        <v>14005.800000000001</v>
      </c>
      <c r="J104" s="3">
        <v>56023.199999999997</v>
      </c>
      <c r="K104" s="1" t="str">
        <f t="shared" si="1"/>
        <v>Varga Simon</v>
      </c>
    </row>
    <row r="105" spans="1:11" x14ac:dyDescent="0.25">
      <c r="A105" s="1" t="s">
        <v>235</v>
      </c>
      <c r="B105" s="1" t="s">
        <v>27</v>
      </c>
      <c r="C105" s="1">
        <v>0</v>
      </c>
      <c r="D105" s="2" t="s">
        <v>236</v>
      </c>
      <c r="E105" s="4">
        <v>78905</v>
      </c>
      <c r="F105" s="4">
        <v>0</v>
      </c>
      <c r="G105" s="4">
        <v>0</v>
      </c>
      <c r="H105" s="3">
        <v>78905</v>
      </c>
      <c r="I105" s="3">
        <v>15781</v>
      </c>
      <c r="J105" s="3">
        <v>63124</v>
      </c>
      <c r="K105" s="1" t="str">
        <f t="shared" si="1"/>
        <v>Gulyás István</v>
      </c>
    </row>
    <row r="106" spans="1:11" x14ac:dyDescent="0.25">
      <c r="A106" s="1" t="s">
        <v>237</v>
      </c>
      <c r="B106" s="1" t="s">
        <v>30</v>
      </c>
      <c r="C106" s="1">
        <v>0</v>
      </c>
      <c r="D106" s="2" t="s">
        <v>238</v>
      </c>
      <c r="E106" s="4">
        <v>82301</v>
      </c>
      <c r="F106" s="4">
        <v>0</v>
      </c>
      <c r="G106" s="4">
        <v>0</v>
      </c>
      <c r="H106" s="3">
        <v>82301</v>
      </c>
      <c r="I106" s="3">
        <v>16460.2</v>
      </c>
      <c r="J106" s="3">
        <v>65840.800000000003</v>
      </c>
      <c r="K106" s="1" t="str">
        <f t="shared" si="1"/>
        <v>Barna Szabina</v>
      </c>
    </row>
    <row r="107" spans="1:11" x14ac:dyDescent="0.25">
      <c r="A107" s="1" t="s">
        <v>239</v>
      </c>
      <c r="B107" s="1" t="s">
        <v>17</v>
      </c>
      <c r="C107" s="1">
        <v>4</v>
      </c>
      <c r="D107" s="2" t="s">
        <v>240</v>
      </c>
      <c r="E107" s="4">
        <v>91326</v>
      </c>
      <c r="F107" s="4">
        <v>0</v>
      </c>
      <c r="G107" s="4">
        <v>5000</v>
      </c>
      <c r="H107" s="3">
        <v>96326</v>
      </c>
      <c r="I107" s="3">
        <v>19265.2</v>
      </c>
      <c r="J107" s="3">
        <v>77060.800000000003</v>
      </c>
      <c r="K107" s="1" t="str">
        <f t="shared" si="1"/>
        <v>Bognár Sebastianus</v>
      </c>
    </row>
    <row r="108" spans="1:11" x14ac:dyDescent="0.25">
      <c r="A108" s="1" t="s">
        <v>241</v>
      </c>
      <c r="B108" s="1" t="s">
        <v>130</v>
      </c>
      <c r="C108" s="1">
        <v>1</v>
      </c>
      <c r="D108" s="2" t="s">
        <v>242</v>
      </c>
      <c r="E108" s="4">
        <v>81538</v>
      </c>
      <c r="F108" s="4">
        <v>0</v>
      </c>
      <c r="G108" s="4">
        <v>0</v>
      </c>
      <c r="H108" s="3">
        <v>81538</v>
      </c>
      <c r="I108" s="3">
        <v>16307.6</v>
      </c>
      <c r="J108" s="3">
        <v>65230.400000000001</v>
      </c>
      <c r="K108" s="1" t="str">
        <f t="shared" si="1"/>
        <v>Mészáros Péter</v>
      </c>
    </row>
    <row r="109" spans="1:11" x14ac:dyDescent="0.25">
      <c r="A109" s="1" t="s">
        <v>243</v>
      </c>
      <c r="B109" s="1" t="s">
        <v>14</v>
      </c>
      <c r="C109" s="1">
        <v>1</v>
      </c>
      <c r="D109" s="2" t="s">
        <v>244</v>
      </c>
      <c r="E109" s="4">
        <v>140759</v>
      </c>
      <c r="F109" s="4">
        <v>0</v>
      </c>
      <c r="G109" s="4">
        <v>0</v>
      </c>
      <c r="H109" s="3">
        <v>140759</v>
      </c>
      <c r="I109" s="3">
        <v>28151.800000000003</v>
      </c>
      <c r="J109" s="3">
        <v>112607.2</v>
      </c>
      <c r="K109" s="1" t="str">
        <f t="shared" si="1"/>
        <v>Mészáros Szabina</v>
      </c>
    </row>
    <row r="110" spans="1:11" x14ac:dyDescent="0.25">
      <c r="A110" s="1" t="s">
        <v>245</v>
      </c>
      <c r="B110" s="1" t="s">
        <v>181</v>
      </c>
      <c r="C110" s="1">
        <v>0</v>
      </c>
      <c r="D110" s="2" t="s">
        <v>246</v>
      </c>
      <c r="E110" s="4">
        <v>108256</v>
      </c>
      <c r="F110" s="4">
        <v>0</v>
      </c>
      <c r="G110" s="4">
        <v>0</v>
      </c>
      <c r="H110" s="3">
        <v>108256</v>
      </c>
      <c r="I110" s="3">
        <v>21651.200000000001</v>
      </c>
      <c r="J110" s="3">
        <v>86604.800000000003</v>
      </c>
      <c r="K110" s="1" t="str">
        <f t="shared" si="1"/>
        <v>Nemes András</v>
      </c>
    </row>
    <row r="111" spans="1:11" x14ac:dyDescent="0.25">
      <c r="A111" s="1" t="s">
        <v>247</v>
      </c>
      <c r="B111" s="1" t="s">
        <v>47</v>
      </c>
      <c r="C111" s="1">
        <v>5</v>
      </c>
      <c r="D111" s="2" t="s">
        <v>248</v>
      </c>
      <c r="E111" s="4">
        <v>165454</v>
      </c>
      <c r="F111" s="4">
        <v>0</v>
      </c>
      <c r="G111" s="4">
        <v>0</v>
      </c>
      <c r="H111" s="3">
        <v>165454</v>
      </c>
      <c r="I111" s="3">
        <v>35469.533333333333</v>
      </c>
      <c r="J111" s="3">
        <v>129984.46666666667</v>
      </c>
      <c r="K111" s="1" t="str">
        <f t="shared" si="1"/>
        <v>Kovács Katalin</v>
      </c>
    </row>
    <row r="112" spans="1:11" x14ac:dyDescent="0.25">
      <c r="A112" s="1" t="s">
        <v>249</v>
      </c>
      <c r="B112" s="1" t="s">
        <v>83</v>
      </c>
      <c r="C112" s="1">
        <v>4</v>
      </c>
      <c r="D112" s="2" t="s">
        <v>250</v>
      </c>
      <c r="E112" s="4">
        <v>71932</v>
      </c>
      <c r="F112" s="4">
        <v>19500</v>
      </c>
      <c r="G112" s="4">
        <v>0</v>
      </c>
      <c r="H112" s="3">
        <v>91432</v>
      </c>
      <c r="I112" s="3">
        <v>18286.400000000001</v>
      </c>
      <c r="J112" s="3">
        <v>73145.600000000006</v>
      </c>
      <c r="K112" s="1" t="str">
        <f t="shared" si="1"/>
        <v>Bodnár Beatrix</v>
      </c>
    </row>
    <row r="113" spans="1:11" x14ac:dyDescent="0.25">
      <c r="A113" s="1" t="s">
        <v>251</v>
      </c>
      <c r="B113" s="1" t="s">
        <v>33</v>
      </c>
      <c r="C113" s="1">
        <v>4</v>
      </c>
      <c r="D113" s="2" t="s">
        <v>252</v>
      </c>
      <c r="E113" s="4">
        <v>155624</v>
      </c>
      <c r="F113" s="4">
        <v>0</v>
      </c>
      <c r="G113" s="4">
        <v>0</v>
      </c>
      <c r="H113" s="3">
        <v>155624</v>
      </c>
      <c r="I113" s="3">
        <v>32520.533333333336</v>
      </c>
      <c r="J113" s="3">
        <v>123103.46666666666</v>
      </c>
      <c r="K113" s="1" t="str">
        <f t="shared" si="1"/>
        <v>Somogyi Tobias</v>
      </c>
    </row>
    <row r="114" spans="1:11" x14ac:dyDescent="0.25">
      <c r="A114" s="1" t="s">
        <v>253</v>
      </c>
      <c r="B114" s="1" t="s">
        <v>75</v>
      </c>
      <c r="C114" s="1">
        <v>2</v>
      </c>
      <c r="D114" s="2" t="s">
        <v>254</v>
      </c>
      <c r="E114" s="4">
        <v>93884</v>
      </c>
      <c r="F114" s="4">
        <v>0</v>
      </c>
      <c r="G114" s="4">
        <v>0</v>
      </c>
      <c r="H114" s="3">
        <v>93884</v>
      </c>
      <c r="I114" s="3">
        <v>18776.8</v>
      </c>
      <c r="J114" s="3">
        <v>75107.199999999997</v>
      </c>
      <c r="K114" s="1" t="str">
        <f t="shared" si="1"/>
        <v>Kozma Mike</v>
      </c>
    </row>
    <row r="115" spans="1:11" x14ac:dyDescent="0.25">
      <c r="A115" s="1" t="s">
        <v>255</v>
      </c>
      <c r="B115" s="1" t="s">
        <v>27</v>
      </c>
      <c r="C115" s="1">
        <v>5</v>
      </c>
      <c r="D115" s="2" t="s">
        <v>256</v>
      </c>
      <c r="E115" s="4">
        <v>61739</v>
      </c>
      <c r="F115" s="4">
        <v>21000</v>
      </c>
      <c r="G115" s="4">
        <v>0</v>
      </c>
      <c r="H115" s="3">
        <v>82739</v>
      </c>
      <c r="I115" s="3">
        <v>16547.8</v>
      </c>
      <c r="J115" s="3">
        <v>66191.199999999997</v>
      </c>
      <c r="K115" s="1" t="str">
        <f t="shared" si="1"/>
        <v>Székely Hangucsa</v>
      </c>
    </row>
    <row r="116" spans="1:11" x14ac:dyDescent="0.25">
      <c r="A116" s="1" t="s">
        <v>257</v>
      </c>
      <c r="B116" s="1" t="s">
        <v>17</v>
      </c>
      <c r="C116" s="1">
        <v>2</v>
      </c>
      <c r="D116" s="2" t="s">
        <v>258</v>
      </c>
      <c r="E116" s="4">
        <v>143697</v>
      </c>
      <c r="F116" s="4">
        <v>0</v>
      </c>
      <c r="G116" s="4">
        <v>5000</v>
      </c>
      <c r="H116" s="3">
        <v>148697</v>
      </c>
      <c r="I116" s="3">
        <v>30442.433333333334</v>
      </c>
      <c r="J116" s="3">
        <v>118254.56666666667</v>
      </c>
      <c r="K116" s="1" t="str">
        <f t="shared" si="1"/>
        <v>Takács Kunigunda</v>
      </c>
    </row>
    <row r="117" spans="1:11" x14ac:dyDescent="0.25">
      <c r="A117" s="1" t="s">
        <v>259</v>
      </c>
      <c r="B117" s="1" t="s">
        <v>36</v>
      </c>
      <c r="C117" s="1">
        <v>3</v>
      </c>
      <c r="D117" s="2" t="s">
        <v>260</v>
      </c>
      <c r="E117" s="4">
        <v>78109</v>
      </c>
      <c r="F117" s="4">
        <v>18000</v>
      </c>
      <c r="G117" s="4">
        <v>0</v>
      </c>
      <c r="H117" s="3">
        <v>96109</v>
      </c>
      <c r="I117" s="3">
        <v>19221.8</v>
      </c>
      <c r="J117" s="3">
        <v>76887.199999999997</v>
      </c>
      <c r="K117" s="1" t="str">
        <f t="shared" si="1"/>
        <v>Baross Rezeda</v>
      </c>
    </row>
    <row r="118" spans="1:11" x14ac:dyDescent="0.25">
      <c r="A118" s="1" t="s">
        <v>261</v>
      </c>
      <c r="B118" s="1" t="s">
        <v>36</v>
      </c>
      <c r="C118" s="1">
        <v>3</v>
      </c>
      <c r="D118" s="2" t="s">
        <v>262</v>
      </c>
      <c r="E118" s="4">
        <v>148690</v>
      </c>
      <c r="F118" s="4">
        <v>0</v>
      </c>
      <c r="G118" s="4">
        <v>0</v>
      </c>
      <c r="H118" s="3">
        <v>148690</v>
      </c>
      <c r="I118" s="3">
        <v>30440.333333333332</v>
      </c>
      <c r="J118" s="3">
        <v>118249.66666666667</v>
      </c>
      <c r="K118" s="1" t="str">
        <f t="shared" si="1"/>
        <v>Kiss Anna</v>
      </c>
    </row>
    <row r="119" spans="1:11" x14ac:dyDescent="0.25">
      <c r="A119" s="1" t="s">
        <v>263</v>
      </c>
      <c r="B119" s="1" t="s">
        <v>130</v>
      </c>
      <c r="C119" s="1">
        <v>0</v>
      </c>
      <c r="D119" s="2" t="s">
        <v>264</v>
      </c>
      <c r="E119" s="4">
        <v>147419</v>
      </c>
      <c r="F119" s="4">
        <v>0</v>
      </c>
      <c r="G119" s="4">
        <v>0</v>
      </c>
      <c r="H119" s="3">
        <v>147419</v>
      </c>
      <c r="I119" s="3">
        <v>30059.033333333336</v>
      </c>
      <c r="J119" s="3">
        <v>117359.96666666666</v>
      </c>
      <c r="K119" s="1" t="str">
        <f t="shared" si="1"/>
        <v>Rózsa Erzsébet</v>
      </c>
    </row>
    <row r="120" spans="1:11" x14ac:dyDescent="0.25">
      <c r="A120" s="1" t="s">
        <v>265</v>
      </c>
      <c r="B120" s="1" t="s">
        <v>27</v>
      </c>
      <c r="C120" s="1">
        <v>3</v>
      </c>
      <c r="D120" s="2" t="s">
        <v>266</v>
      </c>
      <c r="E120" s="4">
        <v>178183</v>
      </c>
      <c r="F120" s="4">
        <v>0</v>
      </c>
      <c r="G120" s="4">
        <v>0</v>
      </c>
      <c r="H120" s="3">
        <v>178183</v>
      </c>
      <c r="I120" s="3">
        <v>39288.23333333333</v>
      </c>
      <c r="J120" s="3">
        <v>138894.76666666666</v>
      </c>
      <c r="K120" s="1" t="str">
        <f t="shared" si="1"/>
        <v>Végh Hanga</v>
      </c>
    </row>
    <row r="121" spans="1:11" x14ac:dyDescent="0.25">
      <c r="A121" s="1" t="s">
        <v>267</v>
      </c>
      <c r="B121" s="1" t="s">
        <v>33</v>
      </c>
      <c r="C121" s="1">
        <v>5</v>
      </c>
      <c r="D121" s="2" t="s">
        <v>268</v>
      </c>
      <c r="E121" s="4">
        <v>77717</v>
      </c>
      <c r="F121" s="4">
        <v>21000</v>
      </c>
      <c r="G121" s="4">
        <v>0</v>
      </c>
      <c r="H121" s="3">
        <v>98717</v>
      </c>
      <c r="I121" s="3">
        <v>19743.400000000001</v>
      </c>
      <c r="J121" s="3">
        <v>78973.600000000006</v>
      </c>
      <c r="K121" s="1" t="str">
        <f t="shared" si="1"/>
        <v>Papp Rezeda</v>
      </c>
    </row>
    <row r="122" spans="1:11" x14ac:dyDescent="0.25">
      <c r="A122" s="1" t="s">
        <v>269</v>
      </c>
      <c r="B122" s="1" t="s">
        <v>78</v>
      </c>
      <c r="C122" s="1">
        <v>0</v>
      </c>
      <c r="D122" s="2" t="s">
        <v>270</v>
      </c>
      <c r="E122" s="4">
        <v>120714</v>
      </c>
      <c r="F122" s="4">
        <v>0</v>
      </c>
      <c r="G122" s="4">
        <v>0</v>
      </c>
      <c r="H122" s="3">
        <v>120714</v>
      </c>
      <c r="I122" s="3">
        <v>24142.800000000003</v>
      </c>
      <c r="J122" s="3">
        <v>96571.199999999997</v>
      </c>
      <c r="K122" s="1" t="str">
        <f t="shared" si="1"/>
        <v>Major György</v>
      </c>
    </row>
    <row r="123" spans="1:11" x14ac:dyDescent="0.25">
      <c r="A123" s="1" t="s">
        <v>271</v>
      </c>
      <c r="B123" s="1" t="s">
        <v>112</v>
      </c>
      <c r="C123" s="1">
        <v>2</v>
      </c>
      <c r="D123" s="2" t="s">
        <v>272</v>
      </c>
      <c r="E123" s="4">
        <v>109279</v>
      </c>
      <c r="F123" s="4">
        <v>16500</v>
      </c>
      <c r="G123" s="4">
        <v>0</v>
      </c>
      <c r="H123" s="3">
        <v>125779</v>
      </c>
      <c r="I123" s="3">
        <v>25155.800000000003</v>
      </c>
      <c r="J123" s="3">
        <v>100623.2</v>
      </c>
      <c r="K123" s="1" t="str">
        <f t="shared" si="1"/>
        <v>Fehér Ilona</v>
      </c>
    </row>
    <row r="124" spans="1:11" x14ac:dyDescent="0.25">
      <c r="A124" s="1" t="s">
        <v>273</v>
      </c>
      <c r="B124" s="1" t="s">
        <v>54</v>
      </c>
      <c r="C124" s="1">
        <v>2</v>
      </c>
      <c r="D124" s="2" t="s">
        <v>274</v>
      </c>
      <c r="E124" s="4">
        <v>61286</v>
      </c>
      <c r="F124" s="4">
        <v>16500</v>
      </c>
      <c r="G124" s="4">
        <v>0</v>
      </c>
      <c r="H124" s="3">
        <v>77786</v>
      </c>
      <c r="I124" s="3">
        <v>15557.2</v>
      </c>
      <c r="J124" s="3">
        <v>62228.800000000003</v>
      </c>
      <c r="K124" s="1" t="str">
        <f t="shared" si="1"/>
        <v>Török Ágota</v>
      </c>
    </row>
    <row r="125" spans="1:11" x14ac:dyDescent="0.25">
      <c r="A125" s="1" t="s">
        <v>275</v>
      </c>
      <c r="B125" s="1" t="s">
        <v>181</v>
      </c>
      <c r="C125" s="1">
        <v>5</v>
      </c>
      <c r="D125" s="2" t="s">
        <v>276</v>
      </c>
      <c r="E125" s="4">
        <v>91850</v>
      </c>
      <c r="F125" s="4">
        <v>21000</v>
      </c>
      <c r="G125" s="4">
        <v>0</v>
      </c>
      <c r="H125" s="3">
        <v>112850</v>
      </c>
      <c r="I125" s="3">
        <v>22570</v>
      </c>
      <c r="J125" s="3">
        <v>90280</v>
      </c>
      <c r="K125" s="1" t="str">
        <f t="shared" si="1"/>
        <v>Kovács Hangucsa</v>
      </c>
    </row>
    <row r="126" spans="1:11" x14ac:dyDescent="0.25">
      <c r="A126" s="1" t="s">
        <v>277</v>
      </c>
      <c r="B126" s="1" t="s">
        <v>47</v>
      </c>
      <c r="C126" s="1">
        <v>1</v>
      </c>
      <c r="D126" s="2" t="s">
        <v>278</v>
      </c>
      <c r="E126" s="4">
        <v>122112</v>
      </c>
      <c r="F126" s="4">
        <v>0</v>
      </c>
      <c r="G126" s="4">
        <v>0</v>
      </c>
      <c r="H126" s="3">
        <v>122112</v>
      </c>
      <c r="I126" s="3">
        <v>24422.400000000001</v>
      </c>
      <c r="J126" s="3">
        <v>97689.600000000006</v>
      </c>
      <c r="K126" s="1" t="str">
        <f t="shared" si="1"/>
        <v>Fekete Csépán</v>
      </c>
    </row>
    <row r="127" spans="1:11" x14ac:dyDescent="0.25">
      <c r="A127" s="1" t="s">
        <v>279</v>
      </c>
      <c r="B127" s="1" t="s">
        <v>83</v>
      </c>
      <c r="C127" s="1">
        <v>4</v>
      </c>
      <c r="D127" s="2" t="s">
        <v>280</v>
      </c>
      <c r="E127" s="4">
        <v>179299</v>
      </c>
      <c r="F127" s="4">
        <v>0</v>
      </c>
      <c r="G127" s="4">
        <v>0</v>
      </c>
      <c r="H127" s="3">
        <v>179299</v>
      </c>
      <c r="I127" s="3">
        <v>39623.033333333333</v>
      </c>
      <c r="J127" s="3">
        <v>139675.96666666667</v>
      </c>
      <c r="K127" s="1" t="str">
        <f t="shared" si="1"/>
        <v>Papp Szabina</v>
      </c>
    </row>
    <row r="128" spans="1:11" x14ac:dyDescent="0.25">
      <c r="A128" s="1" t="s">
        <v>281</v>
      </c>
      <c r="B128" s="1" t="s">
        <v>181</v>
      </c>
      <c r="C128" s="1">
        <v>1</v>
      </c>
      <c r="D128" s="2" t="s">
        <v>282</v>
      </c>
      <c r="E128" s="4">
        <v>123399</v>
      </c>
      <c r="F128" s="4">
        <v>0</v>
      </c>
      <c r="G128" s="4">
        <v>0</v>
      </c>
      <c r="H128" s="3">
        <v>123399</v>
      </c>
      <c r="I128" s="3">
        <v>24679.800000000003</v>
      </c>
      <c r="J128" s="3">
        <v>98719.2</v>
      </c>
      <c r="K128" s="1" t="str">
        <f t="shared" si="1"/>
        <v>Bognár Tamás</v>
      </c>
    </row>
    <row r="129" spans="1:11" x14ac:dyDescent="0.25">
      <c r="A129" s="1" t="s">
        <v>283</v>
      </c>
      <c r="B129" s="1" t="s">
        <v>125</v>
      </c>
      <c r="C129" s="1">
        <v>3</v>
      </c>
      <c r="D129" s="2" t="s">
        <v>284</v>
      </c>
      <c r="E129" s="4">
        <v>127367</v>
      </c>
      <c r="F129" s="4">
        <v>0</v>
      </c>
      <c r="G129" s="4">
        <v>0</v>
      </c>
      <c r="H129" s="3">
        <v>127367</v>
      </c>
      <c r="I129" s="3">
        <v>25473.4</v>
      </c>
      <c r="J129" s="3">
        <v>101893.6</v>
      </c>
      <c r="K129" s="1" t="str">
        <f t="shared" si="1"/>
        <v>Szűcs Vászoly</v>
      </c>
    </row>
    <row r="130" spans="1:11" x14ac:dyDescent="0.25">
      <c r="A130" s="1" t="s">
        <v>285</v>
      </c>
      <c r="B130" s="1" t="s">
        <v>33</v>
      </c>
      <c r="C130" s="1">
        <v>5</v>
      </c>
      <c r="D130" s="2" t="s">
        <v>286</v>
      </c>
      <c r="E130" s="4">
        <v>144618</v>
      </c>
      <c r="F130" s="4">
        <v>0</v>
      </c>
      <c r="G130" s="4">
        <v>0</v>
      </c>
      <c r="H130" s="3">
        <v>144618</v>
      </c>
      <c r="I130" s="3">
        <v>29218.733333333334</v>
      </c>
      <c r="J130" s="3">
        <v>115399.26666666666</v>
      </c>
      <c r="K130" s="1" t="str">
        <f t="shared" ref="K130:K151" si="2">A130</f>
        <v>Gaál Rezeda</v>
      </c>
    </row>
    <row r="131" spans="1:11" x14ac:dyDescent="0.25">
      <c r="A131" s="1" t="s">
        <v>287</v>
      </c>
      <c r="B131" s="1" t="s">
        <v>27</v>
      </c>
      <c r="C131" s="1">
        <v>0</v>
      </c>
      <c r="D131" s="2" t="s">
        <v>288</v>
      </c>
      <c r="E131" s="4">
        <v>112877</v>
      </c>
      <c r="F131" s="4">
        <v>0</v>
      </c>
      <c r="G131" s="4">
        <v>0</v>
      </c>
      <c r="H131" s="3">
        <v>112877</v>
      </c>
      <c r="I131" s="3">
        <v>22575.4</v>
      </c>
      <c r="J131" s="3">
        <v>90301.6</v>
      </c>
      <c r="K131" s="1" t="str">
        <f t="shared" si="2"/>
        <v>Lakatos Kornéliusz</v>
      </c>
    </row>
    <row r="132" spans="1:11" x14ac:dyDescent="0.25">
      <c r="A132" s="1" t="s">
        <v>289</v>
      </c>
      <c r="B132" s="1" t="s">
        <v>112</v>
      </c>
      <c r="C132" s="1">
        <v>0</v>
      </c>
      <c r="D132" s="2" t="s">
        <v>290</v>
      </c>
      <c r="E132" s="4">
        <v>127667</v>
      </c>
      <c r="F132" s="4">
        <v>0</v>
      </c>
      <c r="G132" s="4">
        <v>0</v>
      </c>
      <c r="H132" s="3">
        <v>127667</v>
      </c>
      <c r="I132" s="3">
        <v>25533.4</v>
      </c>
      <c r="J132" s="3">
        <v>102133.6</v>
      </c>
      <c r="K132" s="1" t="str">
        <f t="shared" si="2"/>
        <v>Török Anna</v>
      </c>
    </row>
    <row r="133" spans="1:11" x14ac:dyDescent="0.25">
      <c r="A133" s="1" t="s">
        <v>291</v>
      </c>
      <c r="B133" s="1" t="s">
        <v>17</v>
      </c>
      <c r="C133" s="1">
        <v>4</v>
      </c>
      <c r="D133" s="2" t="s">
        <v>292</v>
      </c>
      <c r="E133" s="4">
        <v>151646</v>
      </c>
      <c r="F133" s="4">
        <v>0</v>
      </c>
      <c r="G133" s="4">
        <v>5000</v>
      </c>
      <c r="H133" s="3">
        <v>156646</v>
      </c>
      <c r="I133" s="3">
        <v>32827.133333333331</v>
      </c>
      <c r="J133" s="3">
        <v>123818.86666666667</v>
      </c>
      <c r="K133" s="1" t="str">
        <f t="shared" si="2"/>
        <v>Magyar Agáta</v>
      </c>
    </row>
    <row r="134" spans="1:11" x14ac:dyDescent="0.25">
      <c r="A134" s="1" t="s">
        <v>293</v>
      </c>
      <c r="B134" s="1" t="s">
        <v>54</v>
      </c>
      <c r="C134" s="1">
        <v>3</v>
      </c>
      <c r="D134" s="2" t="s">
        <v>294</v>
      </c>
      <c r="E134" s="4">
        <v>119629</v>
      </c>
      <c r="F134" s="4">
        <v>0</v>
      </c>
      <c r="G134" s="4">
        <v>0</v>
      </c>
      <c r="H134" s="3">
        <v>119629</v>
      </c>
      <c r="I134" s="3">
        <v>23925.800000000003</v>
      </c>
      <c r="J134" s="3">
        <v>95703.2</v>
      </c>
      <c r="K134" s="1" t="str">
        <f t="shared" si="2"/>
        <v>Magyar Dénes</v>
      </c>
    </row>
    <row r="135" spans="1:11" x14ac:dyDescent="0.25">
      <c r="A135" s="1" t="s">
        <v>295</v>
      </c>
      <c r="B135" s="1" t="s">
        <v>27</v>
      </c>
      <c r="C135" s="1">
        <v>2</v>
      </c>
      <c r="D135" s="2" t="s">
        <v>296</v>
      </c>
      <c r="E135" s="4">
        <v>130102</v>
      </c>
      <c r="F135" s="4">
        <v>0</v>
      </c>
      <c r="G135" s="4">
        <v>0</v>
      </c>
      <c r="H135" s="3">
        <v>130102</v>
      </c>
      <c r="I135" s="3">
        <v>26020.400000000001</v>
      </c>
      <c r="J135" s="3">
        <v>104081.60000000001</v>
      </c>
      <c r="K135" s="1" t="str">
        <f t="shared" si="2"/>
        <v>Gulyás Béla</v>
      </c>
    </row>
    <row r="136" spans="1:11" x14ac:dyDescent="0.25">
      <c r="A136" s="1" t="s">
        <v>297</v>
      </c>
      <c r="B136" s="1" t="s">
        <v>17</v>
      </c>
      <c r="C136" s="1">
        <v>2</v>
      </c>
      <c r="D136" s="2" t="s">
        <v>298</v>
      </c>
      <c r="E136" s="4">
        <v>98983</v>
      </c>
      <c r="F136" s="4">
        <v>16500</v>
      </c>
      <c r="G136" s="4">
        <v>5000</v>
      </c>
      <c r="H136" s="3">
        <v>120483</v>
      </c>
      <c r="I136" s="3">
        <v>24096.600000000002</v>
      </c>
      <c r="J136" s="3">
        <v>96386.4</v>
      </c>
      <c r="K136" s="1" t="str">
        <f t="shared" si="2"/>
        <v>Szalai Szabina</v>
      </c>
    </row>
    <row r="137" spans="1:11" x14ac:dyDescent="0.25">
      <c r="A137" s="1" t="s">
        <v>299</v>
      </c>
      <c r="B137" s="1" t="s">
        <v>61</v>
      </c>
      <c r="C137" s="1">
        <v>5</v>
      </c>
      <c r="D137" s="2" t="s">
        <v>300</v>
      </c>
      <c r="E137" s="4">
        <v>174696</v>
      </c>
      <c r="F137" s="4">
        <v>0</v>
      </c>
      <c r="G137" s="4">
        <v>0</v>
      </c>
      <c r="H137" s="3">
        <v>174696</v>
      </c>
      <c r="I137" s="3">
        <v>38242.133333333331</v>
      </c>
      <c r="J137" s="3">
        <v>136453.86666666667</v>
      </c>
      <c r="K137" s="1" t="str">
        <f t="shared" si="2"/>
        <v>Halász Barbara</v>
      </c>
    </row>
    <row r="138" spans="1:11" x14ac:dyDescent="0.25">
      <c r="A138" s="1" t="s">
        <v>301</v>
      </c>
      <c r="B138" s="1" t="s">
        <v>75</v>
      </c>
      <c r="C138" s="1">
        <v>4</v>
      </c>
      <c r="D138" s="2" t="s">
        <v>302</v>
      </c>
      <c r="E138" s="4">
        <v>118484</v>
      </c>
      <c r="F138" s="4">
        <v>0</v>
      </c>
      <c r="G138" s="4">
        <v>0</v>
      </c>
      <c r="H138" s="3">
        <v>118484</v>
      </c>
      <c r="I138" s="3">
        <v>23696.800000000003</v>
      </c>
      <c r="J138" s="3">
        <v>94787.199999999997</v>
      </c>
      <c r="K138" s="1" t="str">
        <f t="shared" si="2"/>
        <v>Oláh Márk</v>
      </c>
    </row>
    <row r="139" spans="1:11" x14ac:dyDescent="0.25">
      <c r="A139" s="1" t="s">
        <v>303</v>
      </c>
      <c r="B139" s="1" t="s">
        <v>27</v>
      </c>
      <c r="C139" s="1">
        <v>2</v>
      </c>
      <c r="D139" s="2" t="s">
        <v>304</v>
      </c>
      <c r="E139" s="4">
        <v>72181</v>
      </c>
      <c r="F139" s="4">
        <v>16500</v>
      </c>
      <c r="G139" s="4">
        <v>0</v>
      </c>
      <c r="H139" s="3">
        <v>88681</v>
      </c>
      <c r="I139" s="3">
        <v>17736.2</v>
      </c>
      <c r="J139" s="3">
        <v>70944.800000000003</v>
      </c>
      <c r="K139" s="1" t="str">
        <f t="shared" si="2"/>
        <v>Sipos Péter</v>
      </c>
    </row>
    <row r="140" spans="1:11" x14ac:dyDescent="0.25">
      <c r="A140" s="1" t="s">
        <v>305</v>
      </c>
      <c r="B140" s="1" t="s">
        <v>14</v>
      </c>
      <c r="C140" s="1">
        <v>2</v>
      </c>
      <c r="D140" s="2" t="s">
        <v>306</v>
      </c>
      <c r="E140" s="4">
        <v>145125</v>
      </c>
      <c r="F140" s="4">
        <v>0</v>
      </c>
      <c r="G140" s="4">
        <v>0</v>
      </c>
      <c r="H140" s="3">
        <v>145125</v>
      </c>
      <c r="I140" s="3">
        <v>29370.833333333332</v>
      </c>
      <c r="J140" s="3">
        <v>115754.16666666667</v>
      </c>
      <c r="K140" s="1" t="str">
        <f t="shared" si="2"/>
        <v>Fazekas Szabina</v>
      </c>
    </row>
    <row r="141" spans="1:11" x14ac:dyDescent="0.25">
      <c r="A141" s="1" t="s">
        <v>307</v>
      </c>
      <c r="B141" s="1" t="s">
        <v>83</v>
      </c>
      <c r="C141" s="1">
        <v>3</v>
      </c>
      <c r="D141" s="2" t="s">
        <v>308</v>
      </c>
      <c r="E141" s="4">
        <v>101233</v>
      </c>
      <c r="F141" s="4">
        <v>18000</v>
      </c>
      <c r="G141" s="4">
        <v>0</v>
      </c>
      <c r="H141" s="3">
        <v>119233</v>
      </c>
      <c r="I141" s="3">
        <v>23846.600000000002</v>
      </c>
      <c r="J141" s="3">
        <v>95386.4</v>
      </c>
      <c r="K141" s="1" t="str">
        <f t="shared" si="2"/>
        <v>Katona Ágota</v>
      </c>
    </row>
    <row r="142" spans="1:11" x14ac:dyDescent="0.25">
      <c r="A142" s="1" t="s">
        <v>309</v>
      </c>
      <c r="B142" s="1" t="s">
        <v>112</v>
      </c>
      <c r="C142" s="1">
        <v>3</v>
      </c>
      <c r="D142" s="2" t="s">
        <v>310</v>
      </c>
      <c r="E142" s="4">
        <v>170524</v>
      </c>
      <c r="F142" s="4">
        <v>0</v>
      </c>
      <c r="G142" s="4">
        <v>0</v>
      </c>
      <c r="H142" s="3">
        <v>170524</v>
      </c>
      <c r="I142" s="3">
        <v>36990.533333333333</v>
      </c>
      <c r="J142" s="3">
        <v>133533.46666666667</v>
      </c>
      <c r="K142" s="1" t="str">
        <f t="shared" si="2"/>
        <v>Rózsa Anna</v>
      </c>
    </row>
    <row r="143" spans="1:11" x14ac:dyDescent="0.25">
      <c r="A143" s="1" t="s">
        <v>311</v>
      </c>
      <c r="B143" s="1" t="s">
        <v>30</v>
      </c>
      <c r="C143" s="1">
        <v>1</v>
      </c>
      <c r="D143" s="2" t="s">
        <v>312</v>
      </c>
      <c r="E143" s="4">
        <v>174571</v>
      </c>
      <c r="F143" s="4">
        <v>0</v>
      </c>
      <c r="G143" s="4">
        <v>0</v>
      </c>
      <c r="H143" s="3">
        <v>174571</v>
      </c>
      <c r="I143" s="3">
        <v>38204.633333333331</v>
      </c>
      <c r="J143" s="3">
        <v>136366.36666666667</v>
      </c>
      <c r="K143" s="1" t="str">
        <f t="shared" si="2"/>
        <v>Szalai Erzsébet</v>
      </c>
    </row>
    <row r="144" spans="1:11" x14ac:dyDescent="0.25">
      <c r="A144" s="1" t="s">
        <v>313</v>
      </c>
      <c r="B144" s="1" t="s">
        <v>72</v>
      </c>
      <c r="C144" s="1">
        <v>3</v>
      </c>
      <c r="D144" s="2" t="s">
        <v>314</v>
      </c>
      <c r="E144" s="4">
        <v>104361</v>
      </c>
      <c r="F144" s="4">
        <v>18000</v>
      </c>
      <c r="G144" s="4">
        <v>0</v>
      </c>
      <c r="H144" s="3">
        <v>122361</v>
      </c>
      <c r="I144" s="3">
        <v>24472.2</v>
      </c>
      <c r="J144" s="3">
        <v>97888.8</v>
      </c>
      <c r="K144" s="1" t="str">
        <f t="shared" si="2"/>
        <v>Kovács Arenta</v>
      </c>
    </row>
    <row r="145" spans="1:11" x14ac:dyDescent="0.25">
      <c r="A145" s="1" t="s">
        <v>315</v>
      </c>
      <c r="B145" s="1" t="s">
        <v>78</v>
      </c>
      <c r="C145" s="1">
        <v>3</v>
      </c>
      <c r="D145" s="2" t="s">
        <v>316</v>
      </c>
      <c r="E145" s="4">
        <v>79345</v>
      </c>
      <c r="F145" s="4">
        <v>18000</v>
      </c>
      <c r="G145" s="4">
        <v>0</v>
      </c>
      <c r="H145" s="3">
        <v>97345</v>
      </c>
      <c r="I145" s="3">
        <v>19469</v>
      </c>
      <c r="J145" s="3">
        <v>77876</v>
      </c>
      <c r="K145" s="1" t="str">
        <f t="shared" si="2"/>
        <v>Magyar Gáspár</v>
      </c>
    </row>
    <row r="146" spans="1:11" x14ac:dyDescent="0.25">
      <c r="A146" s="1" t="s">
        <v>317</v>
      </c>
      <c r="B146" s="1" t="s">
        <v>83</v>
      </c>
      <c r="C146" s="1">
        <v>3</v>
      </c>
      <c r="D146" s="2" t="s">
        <v>318</v>
      </c>
      <c r="E146" s="4">
        <v>125448</v>
      </c>
      <c r="F146" s="4">
        <v>0</v>
      </c>
      <c r="G146" s="4">
        <v>0</v>
      </c>
      <c r="H146" s="3">
        <v>125448</v>
      </c>
      <c r="I146" s="3">
        <v>25089.600000000002</v>
      </c>
      <c r="J146" s="3">
        <v>100358.39999999999</v>
      </c>
      <c r="K146" s="1" t="str">
        <f t="shared" si="2"/>
        <v>Hajdú Szabina</v>
      </c>
    </row>
    <row r="147" spans="1:11" x14ac:dyDescent="0.25">
      <c r="A147" s="1" t="s">
        <v>319</v>
      </c>
      <c r="B147" s="1" t="s">
        <v>83</v>
      </c>
      <c r="C147" s="1">
        <v>2</v>
      </c>
      <c r="D147" s="2" t="s">
        <v>320</v>
      </c>
      <c r="E147" s="4">
        <v>107473</v>
      </c>
      <c r="F147" s="4">
        <v>16500</v>
      </c>
      <c r="G147" s="4">
        <v>0</v>
      </c>
      <c r="H147" s="3">
        <v>123973</v>
      </c>
      <c r="I147" s="3">
        <v>24794.600000000002</v>
      </c>
      <c r="J147" s="3">
        <v>99178.4</v>
      </c>
      <c r="K147" s="1" t="str">
        <f t="shared" si="2"/>
        <v>Bakos Katalin</v>
      </c>
    </row>
    <row r="148" spans="1:11" x14ac:dyDescent="0.25">
      <c r="A148" s="1" t="s">
        <v>321</v>
      </c>
      <c r="B148" s="1" t="s">
        <v>27</v>
      </c>
      <c r="C148" s="1">
        <v>4</v>
      </c>
      <c r="D148" s="2" t="s">
        <v>322</v>
      </c>
      <c r="E148" s="4">
        <v>88439</v>
      </c>
      <c r="F148" s="4">
        <v>19500</v>
      </c>
      <c r="G148" s="4">
        <v>0</v>
      </c>
      <c r="H148" s="3">
        <v>107939</v>
      </c>
      <c r="I148" s="3">
        <v>21587.800000000003</v>
      </c>
      <c r="J148" s="3">
        <v>86351.2</v>
      </c>
      <c r="K148" s="1" t="str">
        <f t="shared" si="2"/>
        <v>Juhász Ágnes</v>
      </c>
    </row>
    <row r="149" spans="1:11" x14ac:dyDescent="0.25">
      <c r="A149" s="1" t="s">
        <v>323</v>
      </c>
      <c r="B149" s="1" t="s">
        <v>130</v>
      </c>
      <c r="C149" s="1">
        <v>3</v>
      </c>
      <c r="D149" s="2" t="s">
        <v>324</v>
      </c>
      <c r="E149" s="4">
        <v>62467</v>
      </c>
      <c r="F149" s="4">
        <v>18000</v>
      </c>
      <c r="G149" s="4">
        <v>0</v>
      </c>
      <c r="H149" s="3">
        <v>80467</v>
      </c>
      <c r="I149" s="3">
        <v>16093.400000000001</v>
      </c>
      <c r="J149" s="3">
        <v>64373.599999999999</v>
      </c>
      <c r="K149" s="1" t="str">
        <f t="shared" si="2"/>
        <v>Somogyi Szabina</v>
      </c>
    </row>
    <row r="150" spans="1:11" x14ac:dyDescent="0.25">
      <c r="A150" s="1" t="s">
        <v>325</v>
      </c>
      <c r="B150" s="1" t="s">
        <v>14</v>
      </c>
      <c r="C150" s="1">
        <v>4</v>
      </c>
      <c r="D150" s="2" t="s">
        <v>326</v>
      </c>
      <c r="E150" s="4">
        <v>145308</v>
      </c>
      <c r="F150" s="4">
        <v>0</v>
      </c>
      <c r="G150" s="4">
        <v>0</v>
      </c>
      <c r="H150" s="3">
        <v>145308</v>
      </c>
      <c r="I150" s="3">
        <v>29425.733333333334</v>
      </c>
      <c r="J150" s="3">
        <v>115882.26666666666</v>
      </c>
      <c r="K150" s="1" t="str">
        <f t="shared" si="2"/>
        <v>Lakatos Keresztes</v>
      </c>
    </row>
    <row r="151" spans="1:11" x14ac:dyDescent="0.25">
      <c r="A151" s="1" t="s">
        <v>327</v>
      </c>
      <c r="B151" s="1" t="s">
        <v>181</v>
      </c>
      <c r="C151" s="1">
        <v>4</v>
      </c>
      <c r="D151" s="2" t="s">
        <v>328</v>
      </c>
      <c r="E151" s="4">
        <v>106921</v>
      </c>
      <c r="F151" s="4">
        <v>19500</v>
      </c>
      <c r="G151" s="4">
        <v>0</v>
      </c>
      <c r="H151" s="3">
        <v>126421</v>
      </c>
      <c r="I151" s="3">
        <v>25284.2</v>
      </c>
      <c r="J151" s="3">
        <v>101136.8</v>
      </c>
      <c r="K151" s="1" t="str">
        <f t="shared" si="2"/>
        <v>Horváth Lilium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F4" sqref="F4"/>
    </sheetView>
  </sheetViews>
  <sheetFormatPr defaultRowHeight="15" x14ac:dyDescent="0.25"/>
  <cols>
    <col min="2" max="2" width="15.5703125" customWidth="1"/>
    <col min="4" max="4" width="15.5703125" customWidth="1"/>
    <col min="5" max="6" width="13.85546875" customWidth="1"/>
    <col min="9" max="10" width="13.85546875" customWidth="1"/>
  </cols>
  <sheetData>
    <row r="1" spans="1:10" x14ac:dyDescent="0.25">
      <c r="A1" s="12" t="s">
        <v>329</v>
      </c>
      <c r="B1" s="12"/>
      <c r="C1" s="1"/>
      <c r="D1" s="1"/>
      <c r="E1" s="12" t="s">
        <v>330</v>
      </c>
      <c r="F1" s="12"/>
      <c r="G1" s="1"/>
      <c r="H1" s="1"/>
      <c r="I1" s="12" t="s">
        <v>331</v>
      </c>
      <c r="J1" s="12"/>
    </row>
    <row r="2" spans="1:10" x14ac:dyDescent="0.25">
      <c r="A2" s="5" t="s">
        <v>332</v>
      </c>
      <c r="B2" s="5" t="s">
        <v>333</v>
      </c>
      <c r="C2" s="1"/>
      <c r="D2" s="1"/>
      <c r="E2" s="5" t="s">
        <v>2</v>
      </c>
      <c r="F2" s="5" t="s">
        <v>334</v>
      </c>
      <c r="G2" s="1"/>
      <c r="H2" s="1"/>
      <c r="I2" s="5"/>
      <c r="J2" s="5"/>
    </row>
    <row r="3" spans="1:10" x14ac:dyDescent="0.25">
      <c r="A3" s="5" t="s">
        <v>17</v>
      </c>
      <c r="B3" s="6">
        <f>DSUM(dolgozók,6,kritérium!A1:A2)</f>
        <v>33000</v>
      </c>
      <c r="C3" s="1"/>
      <c r="D3" s="1"/>
      <c r="E3" s="5" t="s">
        <v>335</v>
      </c>
      <c r="F3" s="7">
        <f>ROUND(DAVERAGE(dolgozók,"Összes nettó jöv. (havi)",gyerek)*12,2)</f>
        <v>1212116.8500000001</v>
      </c>
      <c r="G3" s="1"/>
      <c r="H3" s="1"/>
      <c r="I3" s="5" t="s">
        <v>336</v>
      </c>
      <c r="J3" s="7">
        <f>DCOUNT(dolgozók,3,sz84_85)</f>
        <v>11</v>
      </c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12" t="s">
        <v>337</v>
      </c>
      <c r="B7" s="12"/>
      <c r="C7" s="12" t="s">
        <v>338</v>
      </c>
      <c r="D7" s="12"/>
      <c r="E7" s="1"/>
      <c r="F7" s="1"/>
      <c r="G7" s="1"/>
      <c r="H7" s="1"/>
      <c r="I7" s="1"/>
      <c r="J7" s="1"/>
    </row>
    <row r="8" spans="1:10" x14ac:dyDescent="0.25">
      <c r="A8" s="5" t="s">
        <v>332</v>
      </c>
      <c r="B8" s="5" t="s">
        <v>0</v>
      </c>
      <c r="C8" s="5" t="s">
        <v>332</v>
      </c>
      <c r="D8" s="5" t="s">
        <v>0</v>
      </c>
      <c r="E8" s="1"/>
      <c r="F8" s="1"/>
      <c r="G8" s="1"/>
      <c r="H8" s="1"/>
      <c r="I8" s="1"/>
      <c r="J8" s="1"/>
    </row>
    <row r="9" spans="1:10" x14ac:dyDescent="0.25">
      <c r="A9" s="5" t="s">
        <v>17</v>
      </c>
      <c r="B9" s="7" t="str">
        <f>VLOOKUP(min_győr,adó_név,3,FALSE)</f>
        <v>Pintér Urbanus</v>
      </c>
      <c r="C9" s="5" t="s">
        <v>17</v>
      </c>
      <c r="D9" s="7" t="str">
        <f>VLOOKUP(max_győr,adó_név,3,FALSE)</f>
        <v>Pintér Judit</v>
      </c>
      <c r="E9" s="1"/>
      <c r="F9" s="1"/>
      <c r="G9" s="1"/>
      <c r="H9" s="1"/>
      <c r="I9" s="1"/>
      <c r="J9" s="1"/>
    </row>
    <row r="10" spans="1:10" x14ac:dyDescent="0.25">
      <c r="A10" s="5" t="s">
        <v>130</v>
      </c>
      <c r="B10" s="7" t="str">
        <f>VLOOKUP(min_sopron,adó_név,3,FALSE)</f>
        <v>Varga Simon</v>
      </c>
      <c r="C10" s="5" t="s">
        <v>130</v>
      </c>
      <c r="D10" s="7" t="str">
        <f>VLOOKUP(max_sopron,adó_név,3,FALSE)</f>
        <v>Rózsa Erzsébet</v>
      </c>
      <c r="E10" s="1"/>
      <c r="F10" s="1"/>
      <c r="G10" s="1"/>
      <c r="H10" s="1"/>
      <c r="I10" s="1"/>
      <c r="J10" s="1"/>
    </row>
    <row r="14" spans="1:10" x14ac:dyDescent="0.25">
      <c r="B14" s="8"/>
    </row>
  </sheetData>
  <mergeCells count="5">
    <mergeCell ref="A1:B1"/>
    <mergeCell ref="E1:F1"/>
    <mergeCell ref="I1:J1"/>
    <mergeCell ref="A7:B7"/>
    <mergeCell ref="C7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C7" sqref="C7"/>
    </sheetView>
  </sheetViews>
  <sheetFormatPr defaultRowHeight="15" x14ac:dyDescent="0.25"/>
  <cols>
    <col min="1" max="1" width="9.42578125" customWidth="1"/>
    <col min="3" max="3" width="15.42578125" bestFit="1" customWidth="1"/>
    <col min="5" max="5" width="14" bestFit="1" customWidth="1"/>
  </cols>
  <sheetData>
    <row r="1" spans="1:5" x14ac:dyDescent="0.25">
      <c r="A1" t="str">
        <f>adatok!B1</f>
        <v>Lakhely</v>
      </c>
      <c r="C1" t="str">
        <f>adatok!C1</f>
        <v>Gyerekek száma</v>
      </c>
      <c r="E1" t="str">
        <f>adatok!D1</f>
        <v>Személyi szám</v>
      </c>
    </row>
    <row r="2" spans="1:5" x14ac:dyDescent="0.25">
      <c r="A2" t="str">
        <f>"=Győr"</f>
        <v>=Győr</v>
      </c>
      <c r="C2" t="s">
        <v>339</v>
      </c>
      <c r="E2" t="str">
        <f>"=?84*"</f>
        <v>=?84*</v>
      </c>
    </row>
    <row r="3" spans="1:5" x14ac:dyDescent="0.25">
      <c r="E3" t="s">
        <v>340</v>
      </c>
    </row>
    <row r="4" spans="1:5" x14ac:dyDescent="0.25">
      <c r="A4" s="1" t="str">
        <f>adatok!B1</f>
        <v>Lakhely</v>
      </c>
    </row>
    <row r="5" spans="1:5" x14ac:dyDescent="0.25">
      <c r="A5" s="1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6</vt:i4>
      </vt:variant>
    </vt:vector>
  </HeadingPairs>
  <TitlesOfParts>
    <vt:vector size="10" baseType="lpstr">
      <vt:lpstr>városi adók</vt:lpstr>
      <vt:lpstr>adatok</vt:lpstr>
      <vt:lpstr>kérdések</vt:lpstr>
      <vt:lpstr>kritérium</vt:lpstr>
      <vt:lpstr>adó_név</vt:lpstr>
      <vt:lpstr>dolgozók</vt:lpstr>
      <vt:lpstr>gyerek</vt:lpstr>
      <vt:lpstr>Győr</vt:lpstr>
      <vt:lpstr>Sopron</vt:lpstr>
      <vt:lpstr>sz84_85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admin</cp:lastModifiedBy>
  <dcterms:created xsi:type="dcterms:W3CDTF">2012-10-23T13:35:41Z</dcterms:created>
  <dcterms:modified xsi:type="dcterms:W3CDTF">2012-11-19T07:57:42Z</dcterms:modified>
</cp:coreProperties>
</file>